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 activeTab="3"/>
  </bookViews>
  <sheets>
    <sheet name="Autotronik_Výsledková listina" sheetId="4" r:id="rId1"/>
    <sheet name="Automechanik_Výsledková listina" sheetId="1" r:id="rId2"/>
    <sheet name="Autolakýrník_Výsledková listina" sheetId="2" r:id="rId3"/>
    <sheet name="Karosář_Výsledková listina" sheetId="3" r:id="rId4"/>
  </sheets>
  <externalReferences>
    <externalReference r:id="rId5"/>
    <externalReference r:id="rId6"/>
    <externalReference r:id="rId7"/>
  </externalReferences>
  <definedNames>
    <definedName name="_xlnm.Print_Area" localSheetId="2">'Autolakýrník_Výsledková listina'!$A$1:$H$25</definedName>
    <definedName name="_xlnm.Print_Area" localSheetId="1">'Automechanik_Výsledková listina'!$A$1:$V$43</definedName>
    <definedName name="_xlnm.Print_Area" localSheetId="0">'Autotronik_Výsledková listina'!$A$1:$H$28</definedName>
    <definedName name="_xlnm.Print_Area" localSheetId="3">'Karosář_Výsledková listina'!$A$1:$H$29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/>
  <c r="F21"/>
  <c r="H21" s="1"/>
  <c r="G20"/>
  <c r="F20"/>
  <c r="H20" s="1"/>
  <c r="G19"/>
  <c r="F19"/>
  <c r="H19" s="1"/>
  <c r="A19" s="1"/>
  <c r="G18"/>
  <c r="F18"/>
  <c r="H18" s="1"/>
  <c r="A18" s="1"/>
  <c r="G17"/>
  <c r="F17"/>
  <c r="H17" s="1"/>
  <c r="G16"/>
  <c r="F16"/>
  <c r="H16" s="1"/>
  <c r="A16" s="1"/>
  <c r="G15"/>
  <c r="F15"/>
  <c r="H15" s="1"/>
  <c r="G14"/>
  <c r="F14"/>
  <c r="H14" s="1"/>
  <c r="G13"/>
  <c r="F13"/>
  <c r="H13" s="1"/>
  <c r="G12"/>
  <c r="F12"/>
  <c r="H12" s="1"/>
  <c r="G11"/>
  <c r="F11"/>
  <c r="H11" s="1"/>
  <c r="G10"/>
  <c r="F10"/>
  <c r="H10" s="1"/>
  <c r="G9"/>
  <c r="F9"/>
  <c r="H9" s="1"/>
  <c r="A9" s="1"/>
  <c r="A21" l="1"/>
  <c r="A17"/>
  <c r="A12"/>
  <c r="A20"/>
  <c r="A15"/>
  <c r="A13"/>
  <c r="A11"/>
  <c r="A10"/>
  <c r="A14"/>
  <c r="G21" i="3" l="1"/>
  <c r="F21"/>
  <c r="H21" s="1"/>
  <c r="G20"/>
  <c r="F20"/>
  <c r="H20" s="1"/>
  <c r="G19"/>
  <c r="F19"/>
  <c r="H19" s="1"/>
  <c r="G18"/>
  <c r="F18"/>
  <c r="H18" s="1"/>
  <c r="G17"/>
  <c r="F17"/>
  <c r="H17" s="1"/>
  <c r="G16"/>
  <c r="F16"/>
  <c r="H16" s="1"/>
  <c r="G15"/>
  <c r="F15"/>
  <c r="H15" s="1"/>
  <c r="G14"/>
  <c r="F14"/>
  <c r="H14" s="1"/>
  <c r="G13"/>
  <c r="F13"/>
  <c r="H13" s="1"/>
  <c r="G12"/>
  <c r="F12"/>
  <c r="H12" s="1"/>
  <c r="G11"/>
  <c r="F11"/>
  <c r="H11" s="1"/>
  <c r="G10"/>
  <c r="F10"/>
  <c r="H10" s="1"/>
  <c r="A10" s="1"/>
  <c r="G16" i="2"/>
  <c r="F16"/>
  <c r="H16" s="1"/>
  <c r="A16" s="1"/>
  <c r="G15"/>
  <c r="F15"/>
  <c r="H15" s="1"/>
  <c r="G14"/>
  <c r="F14"/>
  <c r="H14" s="1"/>
  <c r="G13"/>
  <c r="F13"/>
  <c r="H13" s="1"/>
  <c r="G12"/>
  <c r="F12"/>
  <c r="H12" s="1"/>
  <c r="A12" s="1"/>
  <c r="G11"/>
  <c r="F11"/>
  <c r="H11" s="1"/>
  <c r="G10"/>
  <c r="H10" s="1"/>
  <c r="F10"/>
  <c r="G9"/>
  <c r="F9"/>
  <c r="H9" s="1"/>
  <c r="G8"/>
  <c r="H8" s="1"/>
  <c r="A8" s="1"/>
  <c r="F8"/>
  <c r="V35" i="1"/>
  <c r="U35"/>
  <c r="V34"/>
  <c r="A34" s="1"/>
  <c r="U34"/>
  <c r="V33"/>
  <c r="U33"/>
  <c r="V32"/>
  <c r="U32"/>
  <c r="V31"/>
  <c r="A31" s="1"/>
  <c r="U31"/>
  <c r="V30"/>
  <c r="U30"/>
  <c r="V29"/>
  <c r="U29"/>
  <c r="V28"/>
  <c r="A28" s="1"/>
  <c r="U28"/>
  <c r="V27"/>
  <c r="U27"/>
  <c r="V26"/>
  <c r="A26" s="1"/>
  <c r="U26"/>
  <c r="V25"/>
  <c r="U25"/>
  <c r="V24"/>
  <c r="U24"/>
  <c r="V23"/>
  <c r="A23" s="1"/>
  <c r="U23"/>
  <c r="V22"/>
  <c r="U22"/>
  <c r="V21"/>
  <c r="U21"/>
  <c r="V20"/>
  <c r="A20" s="1"/>
  <c r="U20"/>
  <c r="V19"/>
  <c r="U19"/>
  <c r="V18"/>
  <c r="A18" s="1"/>
  <c r="U18"/>
  <c r="V17"/>
  <c r="U17"/>
  <c r="V16"/>
  <c r="U16"/>
  <c r="V15"/>
  <c r="A15" s="1"/>
  <c r="U15"/>
  <c r="V14"/>
  <c r="U14"/>
  <c r="V13"/>
  <c r="U13"/>
  <c r="A13"/>
  <c r="V12"/>
  <c r="A12" s="1"/>
  <c r="U12"/>
  <c r="V11"/>
  <c r="U11"/>
  <c r="V10"/>
  <c r="A29" s="1"/>
  <c r="U10"/>
  <c r="V9"/>
  <c r="U9"/>
  <c r="V8"/>
  <c r="A33" s="1"/>
  <c r="U8"/>
  <c r="A14" i="3" l="1"/>
  <c r="A19"/>
  <c r="A18"/>
  <c r="A15"/>
  <c r="A12"/>
  <c r="A16"/>
  <c r="A20"/>
  <c r="A11"/>
  <c r="A13"/>
  <c r="A17"/>
  <c r="A21"/>
  <c r="A9" i="2"/>
  <c r="A13"/>
  <c r="A14"/>
  <c r="A10"/>
  <c r="A11"/>
  <c r="A15"/>
  <c r="A8" i="1"/>
  <c r="A16"/>
  <c r="A24"/>
  <c r="A32"/>
  <c r="A11"/>
  <c r="A19"/>
  <c r="A35"/>
  <c r="A30"/>
  <c r="A27"/>
  <c r="A14"/>
  <c r="A22"/>
  <c r="A9"/>
  <c r="A17"/>
  <c r="A25"/>
  <c r="A10"/>
  <c r="A21"/>
</calcChain>
</file>

<file path=xl/sharedStrings.xml><?xml version="1.0" encoding="utf-8"?>
<sst xmlns="http://schemas.openxmlformats.org/spreadsheetml/2006/main" count="183" uniqueCount="120">
  <si>
    <t>VÝSLEDKOVÁ LISTINA</t>
  </si>
  <si>
    <t>AUTOOPRAVÁŘ JUNIOR 2019</t>
  </si>
  <si>
    <t>Kategorie: Automechanik</t>
  </si>
  <si>
    <t>Pořadí</t>
  </si>
  <si>
    <t>Startovní číslo</t>
  </si>
  <si>
    <t>Jméno</t>
  </si>
  <si>
    <t>Škola</t>
  </si>
  <si>
    <t>Test</t>
  </si>
  <si>
    <t>Pozn.</t>
  </si>
  <si>
    <t>Praktický úkol</t>
  </si>
  <si>
    <t>suma</t>
  </si>
  <si>
    <t>Celkem</t>
  </si>
  <si>
    <t>Lukáš Holub</t>
  </si>
  <si>
    <t>SOŠ a SOU Nymburk</t>
  </si>
  <si>
    <t>Pavel Bohatý</t>
  </si>
  <si>
    <t>SPŠ dopravní, Plzeň</t>
  </si>
  <si>
    <t>Bohumil Nováček</t>
  </si>
  <si>
    <t>SŠ PTA Jihlava</t>
  </si>
  <si>
    <t>Jiří Vopelka</t>
  </si>
  <si>
    <t>VOŠ, SPŠ automobilní a technická České Budějovice</t>
  </si>
  <si>
    <t>Lukáš Janíček</t>
  </si>
  <si>
    <t>SŠA Holice</t>
  </si>
  <si>
    <t>Jindřich Prajs</t>
  </si>
  <si>
    <t>David Koláš</t>
  </si>
  <si>
    <t>SŠaMŠ, Liberec</t>
  </si>
  <si>
    <t>Karolína Jiřičková</t>
  </si>
  <si>
    <t>SŠ technická a řemeslná Novy Bydžov</t>
  </si>
  <si>
    <t>Kryštof Kadlec</t>
  </si>
  <si>
    <t>František Martinec</t>
  </si>
  <si>
    <t>ISŠ Vysoké nad Jizerou</t>
  </si>
  <si>
    <t>David Poslík</t>
  </si>
  <si>
    <t>Střední průmyslová škola, Klatovy</t>
  </si>
  <si>
    <t>Josef Hejlek</t>
  </si>
  <si>
    <t>SŠ automobilní Ústí nad Orlicí</t>
  </si>
  <si>
    <t>Zdeněk Kořínek</t>
  </si>
  <si>
    <t>SŠ technická Přerov</t>
  </si>
  <si>
    <t>Karel Šnídl</t>
  </si>
  <si>
    <t>SŠ automobilní a informatiky, Praha - Hostivař</t>
  </si>
  <si>
    <t>Jakub Dytrych</t>
  </si>
  <si>
    <t>SOU Nové Strašecí</t>
  </si>
  <si>
    <t>Pavel Veselý</t>
  </si>
  <si>
    <t>SŠDOS Moravský Krumlov</t>
  </si>
  <si>
    <t>Pavel Šubrt</t>
  </si>
  <si>
    <t>SOŠ technická a zahradnická Lovosice</t>
  </si>
  <si>
    <t>Jiří Vondráček</t>
  </si>
  <si>
    <t>SOŠ a SOU Roudnice nad Labem</t>
  </si>
  <si>
    <t>Michal Holopírek</t>
  </si>
  <si>
    <t>SŠ - COP technickohospodářské Praha 9</t>
  </si>
  <si>
    <t>Tomáš Lexmaul</t>
  </si>
  <si>
    <t>SŠ polytechnická Olomouc</t>
  </si>
  <si>
    <t>Tomáš Vykydal</t>
  </si>
  <si>
    <t>SŠTD, Ostrava - Vítkovice</t>
  </si>
  <si>
    <t>Aleš Borůvka</t>
  </si>
  <si>
    <t>SOŠ a SOU Vocelova, Hradec Králové</t>
  </si>
  <si>
    <t>Jaroslav Škarda</t>
  </si>
  <si>
    <t>SPŠ Ostrov</t>
  </si>
  <si>
    <t>Radek Nahodil</t>
  </si>
  <si>
    <t>ISŠ Slavkov u Brna</t>
  </si>
  <si>
    <t>David Retei</t>
  </si>
  <si>
    <t>SŠ Odry</t>
  </si>
  <si>
    <t>David Budík</t>
  </si>
  <si>
    <t>ISŠ technická a ekonomická Sokolov</t>
  </si>
  <si>
    <t>Michal Liška</t>
  </si>
  <si>
    <t>SOU Valašské Klobouky</t>
  </si>
  <si>
    <t>Roman Jašek</t>
  </si>
  <si>
    <t>SOŠ Josefa Sousedíka Vsetín</t>
  </si>
  <si>
    <t>Hlavní rozhodnočí</t>
  </si>
  <si>
    <t>Ředitel soutěže</t>
  </si>
  <si>
    <t>Kategorie: Autolakýrník</t>
  </si>
  <si>
    <t>Poznávací část</t>
  </si>
  <si>
    <t>Thanh Binh Nguyen</t>
  </si>
  <si>
    <t>Richard Ulman</t>
  </si>
  <si>
    <t>Volodymyr Sabadosh</t>
  </si>
  <si>
    <t>Adam Zelenka</t>
  </si>
  <si>
    <t>ISŠA Brno</t>
  </si>
  <si>
    <t>Veronika Holá</t>
  </si>
  <si>
    <t>ISŠ technická, Vysoké Mýto</t>
  </si>
  <si>
    <t>Dominik Lomoz</t>
  </si>
  <si>
    <t>SPŠ dopravní, a.s. Praha</t>
  </si>
  <si>
    <t>Dominik Čoka</t>
  </si>
  <si>
    <t>David  Kraj</t>
  </si>
  <si>
    <t>ŠKODA AUTO a.s., SOU strojírenské, Mladá Boleslav</t>
  </si>
  <si>
    <t>Martin Probošt</t>
  </si>
  <si>
    <t>---------------------------------------</t>
  </si>
  <si>
    <t>Hlavní rozhodčí</t>
  </si>
  <si>
    <t>Kategorie: Karosář</t>
  </si>
  <si>
    <t>David Mottl</t>
  </si>
  <si>
    <t>Denisa Rakovska</t>
  </si>
  <si>
    <t>SŠTO, Havířov - Šumbark</t>
  </si>
  <si>
    <t>David Měkota</t>
  </si>
  <si>
    <t>Marek Johan</t>
  </si>
  <si>
    <t>Vojtěch Trávník</t>
  </si>
  <si>
    <t>SŠ automobilní Kyjov</t>
  </si>
  <si>
    <t>Patrik Gross</t>
  </si>
  <si>
    <t>Jakub Pšenička</t>
  </si>
  <si>
    <t>SŠ stavební a strojní, Teplice</t>
  </si>
  <si>
    <t>Oliver Kopecký</t>
  </si>
  <si>
    <t>Lukáš  Vraštil</t>
  </si>
  <si>
    <t>Kristián Marek</t>
  </si>
  <si>
    <t>VOŠ, SOŠ a SOU Kopřivnice</t>
  </si>
  <si>
    <t>Jaroslav Mazák</t>
  </si>
  <si>
    <t>Filip Puhlovský</t>
  </si>
  <si>
    <t>Kategorie: Autotronik</t>
  </si>
  <si>
    <t>Luboš Hřebec</t>
  </si>
  <si>
    <t>David Mokroš</t>
  </si>
  <si>
    <t>VOŠ a SŠ automobilní, Zábřeh</t>
  </si>
  <si>
    <t>Jan Kučera</t>
  </si>
  <si>
    <t>David Hamsa</t>
  </si>
  <si>
    <t>SOŠ a SOU dopravní, Čáslav</t>
  </si>
  <si>
    <t>Tomáš Tauchman</t>
  </si>
  <si>
    <t>Martin Rollinger</t>
  </si>
  <si>
    <t>Marek Mrkvan</t>
  </si>
  <si>
    <t>SŠA Krnov</t>
  </si>
  <si>
    <t>Denis Daněk</t>
  </si>
  <si>
    <t>Jiří Buček</t>
  </si>
  <si>
    <t>Zdeněk Jirásek</t>
  </si>
  <si>
    <t>Jiří Hovorka</t>
  </si>
  <si>
    <t>Ladislav Babuněk</t>
  </si>
  <si>
    <t>SPŠT Třebíč</t>
  </si>
  <si>
    <t>Ondřej Lojek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</si>
</sst>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36"/>
      <color indexed="10"/>
      <name val="Arial"/>
      <family val="2"/>
      <charset val="238"/>
    </font>
    <font>
      <sz val="24"/>
      <color indexed="12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6ECD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2832E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thin">
        <color rgb="FF222222"/>
      </left>
      <right style="thin">
        <color rgb="FF222222"/>
      </right>
      <top/>
      <bottom style="thin">
        <color rgb="FF2222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222222"/>
      </right>
      <top style="thin">
        <color rgb="FF222222"/>
      </top>
      <bottom style="medium">
        <color indexed="64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rgb="FF222222"/>
      </left>
      <right style="thin">
        <color rgb="FF222222"/>
      </right>
      <top style="medium">
        <color rgb="FF222222"/>
      </top>
      <bottom style="thin">
        <color rgb="FF222222"/>
      </bottom>
      <diagonal/>
    </border>
    <border>
      <left style="thin">
        <color rgb="FF222222"/>
      </left>
      <right style="thin">
        <color rgb="FF222222"/>
      </right>
      <top style="medium">
        <color rgb="FF222222"/>
      </top>
      <bottom style="thin">
        <color rgb="FF222222"/>
      </bottom>
      <diagonal/>
    </border>
    <border>
      <left style="thin">
        <color rgb="FF222222"/>
      </left>
      <right style="medium">
        <color rgb="FF222222"/>
      </right>
      <top style="medium">
        <color rgb="FF222222"/>
      </top>
      <bottom style="thin">
        <color rgb="FF222222"/>
      </bottom>
      <diagonal/>
    </border>
    <border>
      <left style="medium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thin">
        <color rgb="FF222222"/>
      </left>
      <right style="medium">
        <color rgb="FF222222"/>
      </right>
      <top style="thin">
        <color rgb="FF222222"/>
      </top>
      <bottom style="thin">
        <color rgb="FF222222"/>
      </bottom>
      <diagonal/>
    </border>
    <border>
      <left style="medium">
        <color rgb="FF222222"/>
      </left>
      <right style="thin">
        <color rgb="FF222222"/>
      </right>
      <top style="thin">
        <color rgb="FF222222"/>
      </top>
      <bottom style="medium">
        <color rgb="FF222222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medium">
        <color rgb="FF222222"/>
      </bottom>
      <diagonal/>
    </border>
    <border>
      <left style="thin">
        <color rgb="FF222222"/>
      </left>
      <right style="medium">
        <color rgb="FF222222"/>
      </right>
      <top style="thin">
        <color rgb="FF222222"/>
      </top>
      <bottom style="medium">
        <color rgb="FF222222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2" fillId="0" borderId="0" xfId="1"/>
    <xf numFmtId="0" fontId="3" fillId="0" borderId="0" xfId="1" applyFont="1" applyAlignme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" fillId="0" borderId="4" xfId="1" applyBorder="1"/>
    <xf numFmtId="0" fontId="7" fillId="0" borderId="6" xfId="1" applyFont="1" applyBorder="1" applyAlignment="1">
      <alignment horizontal="right" indent="1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 vertical="top"/>
    </xf>
    <xf numFmtId="0" fontId="7" fillId="0" borderId="0" xfId="1" applyFont="1"/>
    <xf numFmtId="0" fontId="7" fillId="0" borderId="5" xfId="1" applyFont="1" applyFill="1" applyBorder="1" applyAlignment="1">
      <alignment horizontal="right" inden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6" xfId="2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right" inden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1" fontId="2" fillId="0" borderId="6" xfId="2" applyNumberFormat="1" applyFill="1" applyBorder="1" applyAlignment="1">
      <alignment horizontal="center"/>
    </xf>
    <xf numFmtId="1" fontId="2" fillId="3" borderId="8" xfId="1" applyNumberFormat="1" applyFont="1" applyFill="1" applyBorder="1" applyAlignment="1">
      <alignment horizontal="right" indent="1"/>
    </xf>
    <xf numFmtId="0" fontId="2" fillId="0" borderId="6" xfId="2" applyBorder="1" applyAlignment="1">
      <alignment horizontal="center"/>
    </xf>
    <xf numFmtId="1" fontId="2" fillId="0" borderId="6" xfId="2" applyNumberFormat="1" applyFont="1" applyFill="1" applyBorder="1" applyAlignment="1">
      <alignment horizontal="center"/>
    </xf>
    <xf numFmtId="0" fontId="2" fillId="0" borderId="10" xfId="2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7" fillId="0" borderId="11" xfId="1" applyFont="1" applyFill="1" applyBorder="1" applyAlignment="1">
      <alignment horizontal="right" inden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13" xfId="2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right" indent="1"/>
    </xf>
    <xf numFmtId="0" fontId="7" fillId="0" borderId="0" xfId="1" applyFont="1" applyFill="1" applyBorder="1" applyAlignment="1">
      <alignment horizontal="right" indent="1"/>
    </xf>
    <xf numFmtId="0" fontId="2" fillId="0" borderId="0" xfId="1" applyFont="1" applyFill="1" applyBorder="1"/>
    <xf numFmtId="0" fontId="0" fillId="0" borderId="0" xfId="0" applyAlignment="1">
      <alignment horizontal="left" vertical="top" wrapText="1"/>
    </xf>
    <xf numFmtId="0" fontId="2" fillId="0" borderId="0" xfId="1" applyFill="1" applyBorder="1" applyAlignment="1">
      <alignment horizontal="right" inden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 indent="1"/>
    </xf>
    <xf numFmtId="0" fontId="2" fillId="0" borderId="0" xfId="1" applyBorder="1"/>
    <xf numFmtId="0" fontId="2" fillId="0" borderId="0" xfId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2" fontId="8" fillId="0" borderId="24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8" fillId="4" borderId="2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normální" xfId="0" builtinId="0"/>
    <cellStyle name="Normální 2" xfId="2"/>
    <cellStyle name="Normální 3" xfId="3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57229</xdr:colOff>
      <xdr:row>5</xdr:row>
      <xdr:rowOff>94941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57479" cy="1780866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21</xdr:row>
      <xdr:rowOff>57150</xdr:rowOff>
    </xdr:from>
    <xdr:to>
      <xdr:col>2</xdr:col>
      <xdr:colOff>2371725</xdr:colOff>
      <xdr:row>27</xdr:row>
      <xdr:rowOff>95250</xdr:rowOff>
    </xdr:to>
    <xdr:pic>
      <xdr:nvPicPr>
        <xdr:cNvPr id="3" name="Obrázek 2" descr="SACR Logo Vector Downlo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62325" y="4724400"/>
          <a:ext cx="10096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619125</xdr:colOff>
      <xdr:row>21</xdr:row>
      <xdr:rowOff>142875</xdr:rowOff>
    </xdr:from>
    <xdr:to>
      <xdr:col>4</xdr:col>
      <xdr:colOff>457200</xdr:colOff>
      <xdr:row>26</xdr:row>
      <xdr:rowOff>152400</xdr:rowOff>
    </xdr:to>
    <xdr:pic>
      <xdr:nvPicPr>
        <xdr:cNvPr id="4" name="Obrázek 3" descr="msmt_logo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81600" y="4810125"/>
          <a:ext cx="32480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19050</xdr:rowOff>
    </xdr:from>
    <xdr:to>
      <xdr:col>3</xdr:col>
      <xdr:colOff>1257299</xdr:colOff>
      <xdr:row>2</xdr:row>
      <xdr:rowOff>2045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19050"/>
          <a:ext cx="2609849" cy="1792745"/>
        </a:xfrm>
        <a:prstGeom prst="rect">
          <a:avLst/>
        </a:prstGeom>
      </xdr:spPr>
    </xdr:pic>
    <xdr:clientData/>
  </xdr:twoCellAnchor>
  <xdr:twoCellAnchor>
    <xdr:from>
      <xdr:col>3</xdr:col>
      <xdr:colOff>676275</xdr:colOff>
      <xdr:row>37</xdr:row>
      <xdr:rowOff>57150</xdr:rowOff>
    </xdr:from>
    <xdr:to>
      <xdr:col>3</xdr:col>
      <xdr:colOff>1685925</xdr:colOff>
      <xdr:row>43</xdr:row>
      <xdr:rowOff>95250</xdr:rowOff>
    </xdr:to>
    <xdr:pic>
      <xdr:nvPicPr>
        <xdr:cNvPr id="3" name="Obrázek 2" descr="SACR Logo Vector Downlo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7991475"/>
          <a:ext cx="1009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38</xdr:row>
      <xdr:rowOff>76200</xdr:rowOff>
    </xdr:from>
    <xdr:to>
      <xdr:col>12</xdr:col>
      <xdr:colOff>342900</xdr:colOff>
      <xdr:row>42</xdr:row>
      <xdr:rowOff>85725</xdr:rowOff>
    </xdr:to>
    <xdr:pic>
      <xdr:nvPicPr>
        <xdr:cNvPr id="4" name="Obrázek 3" descr="msmt_logo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8172450"/>
          <a:ext cx="1371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0</xdr:rowOff>
    </xdr:from>
    <xdr:to>
      <xdr:col>2</xdr:col>
      <xdr:colOff>682094</xdr:colOff>
      <xdr:row>5</xdr:row>
      <xdr:rowOff>47625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80975"/>
          <a:ext cx="1948919" cy="1552575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18</xdr:row>
      <xdr:rowOff>57150</xdr:rowOff>
    </xdr:from>
    <xdr:to>
      <xdr:col>2</xdr:col>
      <xdr:colOff>2371725</xdr:colOff>
      <xdr:row>24</xdr:row>
      <xdr:rowOff>95250</xdr:rowOff>
    </xdr:to>
    <xdr:pic>
      <xdr:nvPicPr>
        <xdr:cNvPr id="3" name="Obrázek 2" descr="SACR Logo Vector Downlo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429125"/>
          <a:ext cx="10096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619125</xdr:colOff>
      <xdr:row>18</xdr:row>
      <xdr:rowOff>142875</xdr:rowOff>
    </xdr:from>
    <xdr:to>
      <xdr:col>4</xdr:col>
      <xdr:colOff>457200</xdr:colOff>
      <xdr:row>23</xdr:row>
      <xdr:rowOff>152400</xdr:rowOff>
    </xdr:to>
    <xdr:pic>
      <xdr:nvPicPr>
        <xdr:cNvPr id="4" name="Obrázek 3" descr="msmt_logo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514850"/>
          <a:ext cx="3381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206457</xdr:colOff>
      <xdr:row>1</xdr:row>
      <xdr:rowOff>9525</xdr:rowOff>
    </xdr:from>
    <xdr:to>
      <xdr:col>2</xdr:col>
      <xdr:colOff>483466</xdr:colOff>
      <xdr:row>6</xdr:row>
      <xdr:rowOff>142012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57" y="189923"/>
          <a:ext cx="2203657" cy="2001407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22</xdr:row>
      <xdr:rowOff>57150</xdr:rowOff>
    </xdr:from>
    <xdr:to>
      <xdr:col>2</xdr:col>
      <xdr:colOff>2371725</xdr:colOff>
      <xdr:row>28</xdr:row>
      <xdr:rowOff>95250</xdr:rowOff>
    </xdr:to>
    <xdr:pic>
      <xdr:nvPicPr>
        <xdr:cNvPr id="3" name="Obrázek 2" descr="SACR Logo Vector Downlo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029200"/>
          <a:ext cx="10096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619125</xdr:colOff>
      <xdr:row>22</xdr:row>
      <xdr:rowOff>142875</xdr:rowOff>
    </xdr:from>
    <xdr:to>
      <xdr:col>4</xdr:col>
      <xdr:colOff>457200</xdr:colOff>
      <xdr:row>27</xdr:row>
      <xdr:rowOff>152400</xdr:rowOff>
    </xdr:to>
    <xdr:pic>
      <xdr:nvPicPr>
        <xdr:cNvPr id="4" name="Obrázek 3" descr="msmt_logo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114925"/>
          <a:ext cx="28289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tolak&#253;rn&#237;k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aros&#225;&#345;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utotronik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lakýrník_Výsledková listina"/>
      <sheetName val="Autolakýrník2019"/>
      <sheetName val="Autolakýrník_poznávačka"/>
      <sheetName val="Autolakýrník_praktická"/>
      <sheetName val="Autolakýrník_VYHL"/>
    </sheetNames>
    <sheetDataSet>
      <sheetData sheetId="0"/>
      <sheetData sheetId="1"/>
      <sheetData sheetId="2">
        <row r="4">
          <cell r="N4">
            <v>74.5</v>
          </cell>
        </row>
        <row r="5">
          <cell r="N5">
            <v>74.5</v>
          </cell>
        </row>
        <row r="6">
          <cell r="N6">
            <v>83.5</v>
          </cell>
        </row>
        <row r="7">
          <cell r="N7">
            <v>86</v>
          </cell>
        </row>
        <row r="8">
          <cell r="N8">
            <v>80</v>
          </cell>
        </row>
        <row r="9">
          <cell r="N9">
            <v>82.5</v>
          </cell>
        </row>
        <row r="10">
          <cell r="N10">
            <v>83.5</v>
          </cell>
        </row>
        <row r="11">
          <cell r="N11">
            <v>75</v>
          </cell>
        </row>
        <row r="12">
          <cell r="N12">
            <v>70</v>
          </cell>
        </row>
      </sheetData>
      <sheetData sheetId="3">
        <row r="4">
          <cell r="N4">
            <v>124.2</v>
          </cell>
        </row>
        <row r="5">
          <cell r="N5">
            <v>111.4</v>
          </cell>
        </row>
        <row r="6">
          <cell r="N6">
            <v>131</v>
          </cell>
        </row>
        <row r="7">
          <cell r="N7">
            <v>101</v>
          </cell>
        </row>
        <row r="8">
          <cell r="N8">
            <v>120</v>
          </cell>
        </row>
        <row r="9">
          <cell r="N9">
            <v>120.2</v>
          </cell>
        </row>
        <row r="10">
          <cell r="N10">
            <v>138.19999999999999</v>
          </cell>
        </row>
        <row r="11">
          <cell r="N11">
            <v>135.19999999999999</v>
          </cell>
        </row>
        <row r="12">
          <cell r="N12">
            <v>122.2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rosář_Výsledková listina"/>
      <sheetName val="Karosář_2019"/>
      <sheetName val="Karosář_PZN"/>
      <sheetName val="Karosář_PRA"/>
      <sheetName val="Karosář_VYHL"/>
    </sheetNames>
    <sheetDataSet>
      <sheetData sheetId="0"/>
      <sheetData sheetId="1">
        <row r="2">
          <cell r="F2">
            <v>68</v>
          </cell>
        </row>
        <row r="3">
          <cell r="F3">
            <v>63</v>
          </cell>
        </row>
        <row r="4">
          <cell r="F4">
            <v>46</v>
          </cell>
        </row>
        <row r="5">
          <cell r="F5">
            <v>46</v>
          </cell>
        </row>
        <row r="6">
          <cell r="F6">
            <v>77</v>
          </cell>
        </row>
        <row r="7">
          <cell r="F7">
            <v>58</v>
          </cell>
        </row>
        <row r="8">
          <cell r="F8">
            <v>71</v>
          </cell>
        </row>
        <row r="9">
          <cell r="F9">
            <v>59</v>
          </cell>
        </row>
        <row r="10">
          <cell r="F10">
            <v>77</v>
          </cell>
        </row>
        <row r="11">
          <cell r="F11">
            <v>76</v>
          </cell>
        </row>
        <row r="12">
          <cell r="F12">
            <v>44</v>
          </cell>
        </row>
        <row r="13">
          <cell r="F13">
            <v>41</v>
          </cell>
        </row>
      </sheetData>
      <sheetData sheetId="2"/>
      <sheetData sheetId="3">
        <row r="3">
          <cell r="N3">
            <v>188</v>
          </cell>
        </row>
        <row r="4">
          <cell r="N4">
            <v>167</v>
          </cell>
        </row>
        <row r="5">
          <cell r="N5">
            <v>169</v>
          </cell>
        </row>
        <row r="6">
          <cell r="N6">
            <v>153</v>
          </cell>
        </row>
        <row r="7">
          <cell r="N7">
            <v>194</v>
          </cell>
        </row>
        <row r="8">
          <cell r="N8">
            <v>153</v>
          </cell>
        </row>
        <row r="9">
          <cell r="N9">
            <v>202</v>
          </cell>
        </row>
        <row r="10">
          <cell r="N10">
            <v>121</v>
          </cell>
        </row>
        <row r="11">
          <cell r="N11">
            <v>198</v>
          </cell>
        </row>
        <row r="12">
          <cell r="N12">
            <v>193</v>
          </cell>
        </row>
        <row r="13">
          <cell r="N13">
            <v>181</v>
          </cell>
        </row>
        <row r="14">
          <cell r="N14">
            <v>173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tronik_Výsledková listina"/>
      <sheetName val="Autotronik_2018"/>
      <sheetName val="Autotronik_poznávačkask.A"/>
      <sheetName val="Autotronik_poznávačka_sk.B"/>
      <sheetName val="Autotronik_PRZ"/>
      <sheetName val="Autotronik_VYHL"/>
    </sheetNames>
    <sheetDataSet>
      <sheetData sheetId="0"/>
      <sheetData sheetId="1">
        <row r="3">
          <cell r="F3">
            <v>92</v>
          </cell>
        </row>
        <row r="4">
          <cell r="F4">
            <v>75</v>
          </cell>
        </row>
        <row r="5">
          <cell r="F5">
            <v>68</v>
          </cell>
        </row>
        <row r="6">
          <cell r="F6">
            <v>85</v>
          </cell>
        </row>
        <row r="7">
          <cell r="F7">
            <v>76</v>
          </cell>
        </row>
        <row r="8">
          <cell r="F8">
            <v>69</v>
          </cell>
        </row>
        <row r="9">
          <cell r="F9">
            <v>71</v>
          </cell>
        </row>
        <row r="10">
          <cell r="F10">
            <v>74</v>
          </cell>
        </row>
        <row r="11">
          <cell r="F11">
            <v>77</v>
          </cell>
        </row>
        <row r="12">
          <cell r="F12">
            <v>58</v>
          </cell>
        </row>
        <row r="13">
          <cell r="F13">
            <v>57</v>
          </cell>
        </row>
        <row r="14">
          <cell r="F14">
            <v>67</v>
          </cell>
        </row>
        <row r="15">
          <cell r="F15">
            <v>64</v>
          </cell>
        </row>
      </sheetData>
      <sheetData sheetId="2"/>
      <sheetData sheetId="3"/>
      <sheetData sheetId="4">
        <row r="3">
          <cell r="L3">
            <v>182</v>
          </cell>
        </row>
        <row r="4">
          <cell r="L4">
            <v>115</v>
          </cell>
        </row>
        <row r="5">
          <cell r="L5">
            <v>131</v>
          </cell>
        </row>
        <row r="6">
          <cell r="L6">
            <v>162</v>
          </cell>
        </row>
        <row r="7">
          <cell r="L7">
            <v>136</v>
          </cell>
        </row>
        <row r="8">
          <cell r="L8">
            <v>190</v>
          </cell>
        </row>
        <row r="9">
          <cell r="L9">
            <v>156</v>
          </cell>
        </row>
        <row r="10">
          <cell r="L10">
            <v>146</v>
          </cell>
        </row>
        <row r="11">
          <cell r="L11">
            <v>156</v>
          </cell>
        </row>
        <row r="12">
          <cell r="L12">
            <v>89</v>
          </cell>
        </row>
        <row r="13">
          <cell r="L13">
            <v>128</v>
          </cell>
        </row>
        <row r="14">
          <cell r="L14">
            <v>126</v>
          </cell>
        </row>
        <row r="15">
          <cell r="L15">
            <v>159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9"/>
  <sheetViews>
    <sheetView zoomScale="132" zoomScaleNormal="132" workbookViewId="0">
      <selection activeCell="H9" sqref="H9:H21"/>
    </sheetView>
  </sheetViews>
  <sheetFormatPr defaultRowHeight="14.25"/>
  <cols>
    <col min="1" max="1" width="17.25" style="37" bestFit="1" customWidth="1"/>
    <col min="2" max="2" width="9" style="37"/>
    <col min="3" max="3" width="33.625" style="37" customWidth="1"/>
    <col min="4" max="4" width="44.75" style="37" customWidth="1"/>
    <col min="5" max="5" width="9" style="37"/>
    <col min="6" max="6" width="13.625" style="37" customWidth="1"/>
    <col min="7" max="16384" width="9" style="37"/>
  </cols>
  <sheetData>
    <row r="2" spans="1:10" customFormat="1" ht="45">
      <c r="D2" s="43" t="s">
        <v>0</v>
      </c>
    </row>
    <row r="3" spans="1:10" customFormat="1" ht="30">
      <c r="D3" s="44" t="s">
        <v>1</v>
      </c>
    </row>
    <row r="4" spans="1:10" customFormat="1" ht="25.5">
      <c r="J4" s="45"/>
    </row>
    <row r="5" spans="1:10" customFormat="1" ht="18">
      <c r="D5" s="46" t="s">
        <v>102</v>
      </c>
    </row>
    <row r="6" spans="1:10" customFormat="1" ht="28.5" customHeight="1"/>
    <row r="7" spans="1:10" ht="15" thickBot="1"/>
    <row r="8" spans="1:10" ht="25.5">
      <c r="A8" s="47" t="s">
        <v>3</v>
      </c>
      <c r="B8" s="48" t="s">
        <v>4</v>
      </c>
      <c r="C8" s="48" t="s">
        <v>5</v>
      </c>
      <c r="D8" s="48" t="s">
        <v>6</v>
      </c>
      <c r="E8" s="48" t="s">
        <v>7</v>
      </c>
      <c r="F8" s="48" t="s">
        <v>69</v>
      </c>
      <c r="G8" s="48" t="s">
        <v>9</v>
      </c>
      <c r="H8" s="49" t="s">
        <v>11</v>
      </c>
    </row>
    <row r="9" spans="1:10" ht="12.75" customHeight="1">
      <c r="A9" s="50">
        <f t="shared" ref="A9:A21" si="0">RANK(H9,$H$9:$H$21)</f>
        <v>1</v>
      </c>
      <c r="B9" s="11">
        <v>2</v>
      </c>
      <c r="C9" s="12" t="s">
        <v>103</v>
      </c>
      <c r="D9" s="12" t="s">
        <v>74</v>
      </c>
      <c r="E9" s="13">
        <v>75</v>
      </c>
      <c r="F9" s="13">
        <f>[3]Autotronik_2018!F3</f>
        <v>92</v>
      </c>
      <c r="G9" s="13">
        <f>[3]Autotronik_PRZ!L3</f>
        <v>182</v>
      </c>
      <c r="H9" s="53">
        <f t="shared" ref="H9:H21" si="1">SUM(E9:G9)</f>
        <v>349</v>
      </c>
    </row>
    <row r="10" spans="1:10" ht="12.75" customHeight="1">
      <c r="A10" s="50">
        <f t="shared" si="0"/>
        <v>2</v>
      </c>
      <c r="B10" s="20">
        <v>7</v>
      </c>
      <c r="C10" s="21" t="s">
        <v>104</v>
      </c>
      <c r="D10" s="21" t="s">
        <v>105</v>
      </c>
      <c r="E10" s="13">
        <v>84</v>
      </c>
      <c r="F10" s="13">
        <f>[3]Autotronik_2018!F8</f>
        <v>69</v>
      </c>
      <c r="G10" s="13">
        <f>[3]Autotronik_PRZ!L8</f>
        <v>190</v>
      </c>
      <c r="H10" s="53">
        <f t="shared" si="1"/>
        <v>343</v>
      </c>
    </row>
    <row r="11" spans="1:10" ht="12.75" customHeight="1">
      <c r="A11" s="50">
        <f t="shared" si="0"/>
        <v>3</v>
      </c>
      <c r="B11" s="11">
        <v>5</v>
      </c>
      <c r="C11" s="12" t="s">
        <v>106</v>
      </c>
      <c r="D11" s="12" t="s">
        <v>29</v>
      </c>
      <c r="E11" s="13">
        <v>81</v>
      </c>
      <c r="F11" s="13">
        <f>[3]Autotronik_2018!F6</f>
        <v>85</v>
      </c>
      <c r="G11" s="13">
        <f>[3]Autotronik_PRZ!L6</f>
        <v>162</v>
      </c>
      <c r="H11" s="53">
        <f t="shared" si="1"/>
        <v>328</v>
      </c>
    </row>
    <row r="12" spans="1:10" ht="12.75" customHeight="1">
      <c r="A12" s="50">
        <f t="shared" si="0"/>
        <v>4</v>
      </c>
      <c r="B12" s="20">
        <v>10</v>
      </c>
      <c r="C12" s="21" t="s">
        <v>107</v>
      </c>
      <c r="D12" s="21" t="s">
        <v>108</v>
      </c>
      <c r="E12" s="13">
        <v>87</v>
      </c>
      <c r="F12" s="13">
        <f>[3]Autotronik_2018!F11</f>
        <v>77</v>
      </c>
      <c r="G12" s="13">
        <f>[3]Autotronik_PRZ!L11</f>
        <v>156</v>
      </c>
      <c r="H12" s="53">
        <f t="shared" si="1"/>
        <v>320</v>
      </c>
    </row>
    <row r="13" spans="1:10" ht="12.75" customHeight="1">
      <c r="A13" s="50">
        <f t="shared" si="0"/>
        <v>5</v>
      </c>
      <c r="B13" s="11">
        <v>8</v>
      </c>
      <c r="C13" s="12" t="s">
        <v>109</v>
      </c>
      <c r="D13" s="12" t="s">
        <v>33</v>
      </c>
      <c r="E13" s="13">
        <v>75</v>
      </c>
      <c r="F13" s="13">
        <f>[3]Autotronik_2018!F9</f>
        <v>71</v>
      </c>
      <c r="G13" s="13">
        <f>[3]Autotronik_PRZ!L9</f>
        <v>156</v>
      </c>
      <c r="H13" s="53">
        <f t="shared" si="1"/>
        <v>302</v>
      </c>
    </row>
    <row r="14" spans="1:10" ht="12.75" customHeight="1">
      <c r="A14" s="50">
        <f t="shared" si="0"/>
        <v>6</v>
      </c>
      <c r="B14" s="20">
        <v>9</v>
      </c>
      <c r="C14" s="21" t="s">
        <v>110</v>
      </c>
      <c r="D14" s="21" t="s">
        <v>15</v>
      </c>
      <c r="E14" s="13">
        <v>75</v>
      </c>
      <c r="F14" s="13">
        <f>[3]Autotronik_2018!F10</f>
        <v>74</v>
      </c>
      <c r="G14" s="13">
        <f>[3]Autotronik_PRZ!L10</f>
        <v>146</v>
      </c>
      <c r="H14" s="53">
        <f t="shared" si="1"/>
        <v>295</v>
      </c>
    </row>
    <row r="15" spans="1:10" ht="12.75" customHeight="1">
      <c r="A15" s="50">
        <f t="shared" si="0"/>
        <v>7</v>
      </c>
      <c r="B15" s="11">
        <v>6</v>
      </c>
      <c r="C15" s="12" t="s">
        <v>111</v>
      </c>
      <c r="D15" s="12" t="s">
        <v>112</v>
      </c>
      <c r="E15" s="13">
        <v>81</v>
      </c>
      <c r="F15" s="13">
        <f>[3]Autotronik_2018!F7</f>
        <v>76</v>
      </c>
      <c r="G15" s="13">
        <f>[3]Autotronik_PRZ!L7</f>
        <v>136</v>
      </c>
      <c r="H15" s="53">
        <f t="shared" si="1"/>
        <v>293</v>
      </c>
    </row>
    <row r="16" spans="1:10" ht="12.75" customHeight="1">
      <c r="A16" s="50">
        <f t="shared" si="0"/>
        <v>8</v>
      </c>
      <c r="B16" s="20">
        <v>14</v>
      </c>
      <c r="C16" s="21" t="s">
        <v>113</v>
      </c>
      <c r="D16" s="21" t="s">
        <v>37</v>
      </c>
      <c r="E16" s="13">
        <v>69</v>
      </c>
      <c r="F16" s="13">
        <f>[3]Autotronik_2018!F15</f>
        <v>64</v>
      </c>
      <c r="G16" s="13">
        <f>[3]Autotronik_PRZ!L15</f>
        <v>159</v>
      </c>
      <c r="H16" s="53">
        <f t="shared" si="1"/>
        <v>292</v>
      </c>
    </row>
    <row r="17" spans="1:21" ht="12.75" customHeight="1">
      <c r="A17" s="50">
        <f t="shared" si="0"/>
        <v>9</v>
      </c>
      <c r="B17" s="11">
        <v>13</v>
      </c>
      <c r="C17" s="12" t="s">
        <v>114</v>
      </c>
      <c r="D17" s="12" t="s">
        <v>65</v>
      </c>
      <c r="E17" s="13">
        <v>81</v>
      </c>
      <c r="F17" s="13">
        <f>[3]Autotronik_2018!F14</f>
        <v>67</v>
      </c>
      <c r="G17" s="13">
        <f>[3]Autotronik_PRZ!L14</f>
        <v>126</v>
      </c>
      <c r="H17" s="53">
        <f t="shared" si="1"/>
        <v>274</v>
      </c>
    </row>
    <row r="18" spans="1:21" ht="12.75" customHeight="1">
      <c r="A18" s="50">
        <f t="shared" si="0"/>
        <v>10</v>
      </c>
      <c r="B18" s="20">
        <v>4</v>
      </c>
      <c r="C18" s="21" t="s">
        <v>115</v>
      </c>
      <c r="D18" s="21" t="s">
        <v>53</v>
      </c>
      <c r="E18" s="13">
        <v>69</v>
      </c>
      <c r="F18" s="13">
        <f>[3]Autotronik_2018!F5</f>
        <v>68</v>
      </c>
      <c r="G18" s="13">
        <f>[3]Autotronik_PRZ!L5</f>
        <v>131</v>
      </c>
      <c r="H18" s="53">
        <f t="shared" si="1"/>
        <v>268</v>
      </c>
    </row>
    <row r="19" spans="1:21" ht="12.75" customHeight="1">
      <c r="A19" s="50">
        <f t="shared" si="0"/>
        <v>11</v>
      </c>
      <c r="B19" s="11">
        <v>3</v>
      </c>
      <c r="C19" s="12" t="s">
        <v>116</v>
      </c>
      <c r="D19" s="12" t="s">
        <v>55</v>
      </c>
      <c r="E19" s="13">
        <v>72</v>
      </c>
      <c r="F19" s="13">
        <f>[3]Autotronik_2018!F4</f>
        <v>75</v>
      </c>
      <c r="G19" s="13">
        <f>[3]Autotronik_PRZ!L4</f>
        <v>115</v>
      </c>
      <c r="H19" s="53">
        <f t="shared" si="1"/>
        <v>262</v>
      </c>
    </row>
    <row r="20" spans="1:21" ht="12.75" customHeight="1">
      <c r="A20" s="50">
        <f t="shared" si="0"/>
        <v>12</v>
      </c>
      <c r="B20" s="20">
        <v>12</v>
      </c>
      <c r="C20" s="21" t="s">
        <v>117</v>
      </c>
      <c r="D20" s="21" t="s">
        <v>118</v>
      </c>
      <c r="E20" s="13">
        <v>63</v>
      </c>
      <c r="F20" s="13">
        <f>[3]Autotronik_2018!F13</f>
        <v>57</v>
      </c>
      <c r="G20" s="13">
        <f>[3]Autotronik_PRZ!L13</f>
        <v>128</v>
      </c>
      <c r="H20" s="53">
        <f t="shared" si="1"/>
        <v>248</v>
      </c>
    </row>
    <row r="21" spans="1:21" ht="12.75" customHeight="1" thickBot="1">
      <c r="A21" s="54">
        <f t="shared" si="0"/>
        <v>13</v>
      </c>
      <c r="B21" s="55">
        <v>11</v>
      </c>
      <c r="C21" s="56" t="s">
        <v>119</v>
      </c>
      <c r="D21" s="56" t="s">
        <v>43</v>
      </c>
      <c r="E21" s="57">
        <v>78</v>
      </c>
      <c r="F21" s="57">
        <f>[3]Autotronik_2018!F12</f>
        <v>58</v>
      </c>
      <c r="G21" s="57">
        <f>[3]Autotronik_PRZ!L12</f>
        <v>89</v>
      </c>
      <c r="H21" s="59">
        <f t="shared" si="1"/>
        <v>225</v>
      </c>
    </row>
    <row r="22" spans="1:21">
      <c r="I22" s="60"/>
      <c r="J22" s="60"/>
      <c r="K22" s="60"/>
      <c r="L22" s="60"/>
      <c r="M22" s="60"/>
      <c r="N22" s="60"/>
    </row>
    <row r="23" spans="1:21" customFormat="1"/>
    <row r="24" spans="1:21" customFormat="1"/>
    <row r="25" spans="1:21" customFormat="1"/>
    <row r="26" spans="1:21" customFormat="1">
      <c r="B26" s="61" t="s">
        <v>83</v>
      </c>
      <c r="C26" s="62"/>
      <c r="F26" s="63"/>
      <c r="G26" s="61" t="s">
        <v>83</v>
      </c>
      <c r="H26" s="63"/>
      <c r="I26" s="63"/>
      <c r="J26" s="63"/>
      <c r="K26" s="63"/>
      <c r="O26" s="63"/>
      <c r="P26" s="63"/>
      <c r="Q26" s="63"/>
      <c r="R26" s="63"/>
      <c r="S26" s="63"/>
      <c r="T26" s="63"/>
    </row>
    <row r="27" spans="1:21" customFormat="1" ht="28.5" customHeight="1">
      <c r="B27" s="62" t="s">
        <v>84</v>
      </c>
      <c r="C27" s="62"/>
      <c r="F27" s="84" t="s">
        <v>67</v>
      </c>
      <c r="G27" s="85"/>
      <c r="H27" s="85"/>
      <c r="I27" s="72"/>
      <c r="J27" s="72"/>
      <c r="K27" s="72"/>
      <c r="O27" s="85"/>
      <c r="P27" s="85"/>
      <c r="Q27" s="85"/>
      <c r="R27" s="85"/>
      <c r="S27" s="85"/>
      <c r="T27" s="85"/>
      <c r="U27" s="65"/>
    </row>
    <row r="28" spans="1:21" customFormat="1"/>
    <row r="29" spans="1:21" customFormat="1"/>
  </sheetData>
  <mergeCells count="2">
    <mergeCell ref="F27:H27"/>
    <mergeCell ref="O27:T27"/>
  </mergeCells>
  <pageMargins left="0.51181102362204722" right="0.51181102362204722" top="0.98425196850393704" bottom="0.98425196850393704" header="0.51181102362204722" footer="0.51181102362204722"/>
  <pageSetup paperSize="9" scale="84" orientation="landscape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topLeftCell="A4" zoomScale="132" zoomScaleNormal="132" workbookViewId="0">
      <selection activeCell="A8" sqref="A8"/>
    </sheetView>
  </sheetViews>
  <sheetFormatPr defaultRowHeight="12.75"/>
  <cols>
    <col min="1" max="1" width="6.125" style="1" bestFit="1" customWidth="1"/>
    <col min="2" max="2" width="9.375" style="1" customWidth="1"/>
    <col min="3" max="3" width="18" style="1" customWidth="1"/>
    <col min="4" max="4" width="43.75" style="1" customWidth="1"/>
    <col min="5" max="5" width="6.875" style="1" customWidth="1"/>
    <col min="6" max="8" width="4.875" style="1" customWidth="1"/>
    <col min="9" max="9" width="6.125" style="1" customWidth="1"/>
    <col min="10" max="21" width="4.875" style="1" customWidth="1"/>
    <col min="22" max="22" width="6.875" style="1" bestFit="1" customWidth="1"/>
    <col min="23" max="16384" width="9" style="1"/>
  </cols>
  <sheetData>
    <row r="1" spans="1:22" ht="71.25" customHeight="1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71.25" customHeight="1">
      <c r="E2" s="76" t="s">
        <v>1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2" ht="25.5">
      <c r="J3" s="3"/>
    </row>
    <row r="4" spans="1:22" ht="18">
      <c r="J4" s="4" t="s">
        <v>2</v>
      </c>
    </row>
    <row r="5" spans="1:22" ht="28.5" customHeight="1" thickBot="1"/>
    <row r="6" spans="1:22">
      <c r="A6" s="77" t="s">
        <v>3</v>
      </c>
      <c r="B6" s="79" t="s">
        <v>4</v>
      </c>
      <c r="C6" s="79" t="s">
        <v>5</v>
      </c>
      <c r="D6" s="79" t="s">
        <v>6</v>
      </c>
      <c r="E6" s="81" t="s">
        <v>7</v>
      </c>
      <c r="F6" s="81" t="s">
        <v>8</v>
      </c>
      <c r="G6" s="81" t="s">
        <v>9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3"/>
      <c r="V6" s="5"/>
    </row>
    <row r="7" spans="1:22" s="9" customFormat="1">
      <c r="A7" s="78"/>
      <c r="B7" s="80"/>
      <c r="C7" s="80"/>
      <c r="D7" s="80"/>
      <c r="E7" s="82"/>
      <c r="F7" s="82"/>
      <c r="G7" s="6">
        <v>1</v>
      </c>
      <c r="H7" s="6">
        <v>2</v>
      </c>
      <c r="I7" s="6">
        <v>3</v>
      </c>
      <c r="J7" s="6">
        <v>4</v>
      </c>
      <c r="K7" s="6">
        <v>5</v>
      </c>
      <c r="L7" s="6">
        <v>6</v>
      </c>
      <c r="M7" s="6">
        <v>7</v>
      </c>
      <c r="N7" s="6">
        <v>8</v>
      </c>
      <c r="O7" s="6">
        <v>9</v>
      </c>
      <c r="P7" s="6">
        <v>10</v>
      </c>
      <c r="Q7" s="6">
        <v>11</v>
      </c>
      <c r="R7" s="6">
        <v>12</v>
      </c>
      <c r="S7" s="6">
        <v>13</v>
      </c>
      <c r="T7" s="6">
        <v>14</v>
      </c>
      <c r="U7" s="7" t="s">
        <v>10</v>
      </c>
      <c r="V7" s="8" t="s">
        <v>11</v>
      </c>
    </row>
    <row r="8" spans="1:22">
      <c r="A8" s="10">
        <f t="shared" ref="A8:A35" si="0">RANK(V8,$V$8:$V$35)</f>
        <v>1</v>
      </c>
      <c r="B8" s="11">
        <v>20</v>
      </c>
      <c r="C8" s="12" t="s">
        <v>12</v>
      </c>
      <c r="D8" s="12" t="s">
        <v>13</v>
      </c>
      <c r="E8" s="13">
        <v>81</v>
      </c>
      <c r="F8" s="13">
        <v>83</v>
      </c>
      <c r="G8" s="14">
        <v>9</v>
      </c>
      <c r="H8" s="14">
        <v>9</v>
      </c>
      <c r="I8" s="14">
        <v>13</v>
      </c>
      <c r="J8" s="14">
        <v>15</v>
      </c>
      <c r="K8" s="14">
        <v>15</v>
      </c>
      <c r="L8" s="14">
        <v>14</v>
      </c>
      <c r="M8" s="14">
        <v>15</v>
      </c>
      <c r="N8" s="14">
        <v>13</v>
      </c>
      <c r="O8" s="14">
        <v>14</v>
      </c>
      <c r="P8" s="14">
        <v>13</v>
      </c>
      <c r="Q8" s="14">
        <v>12</v>
      </c>
      <c r="R8" s="14">
        <v>11</v>
      </c>
      <c r="S8" s="14">
        <v>15</v>
      </c>
      <c r="T8" s="14">
        <v>14</v>
      </c>
      <c r="U8" s="15">
        <f t="shared" ref="U8:U35" si="1">SUM(G8:T8)</f>
        <v>182</v>
      </c>
      <c r="V8" s="16">
        <f t="shared" ref="V8:V35" si="2">SUM(E8:T8)</f>
        <v>346</v>
      </c>
    </row>
    <row r="9" spans="1:22">
      <c r="A9" s="10">
        <f t="shared" si="0"/>
        <v>2</v>
      </c>
      <c r="B9" s="17">
        <v>17</v>
      </c>
      <c r="C9" s="18" t="s">
        <v>14</v>
      </c>
      <c r="D9" s="18" t="s">
        <v>15</v>
      </c>
      <c r="E9" s="13">
        <v>78</v>
      </c>
      <c r="F9" s="13">
        <v>79</v>
      </c>
      <c r="G9" s="14">
        <v>11</v>
      </c>
      <c r="H9" s="14">
        <v>13</v>
      </c>
      <c r="I9" s="14">
        <v>12</v>
      </c>
      <c r="J9" s="14">
        <v>14</v>
      </c>
      <c r="K9" s="14">
        <v>12</v>
      </c>
      <c r="L9" s="14">
        <v>11</v>
      </c>
      <c r="M9" s="14">
        <v>15</v>
      </c>
      <c r="N9" s="14">
        <v>14</v>
      </c>
      <c r="O9" s="14">
        <v>15</v>
      </c>
      <c r="P9" s="14">
        <v>10</v>
      </c>
      <c r="Q9" s="14">
        <v>13</v>
      </c>
      <c r="R9" s="14">
        <v>11</v>
      </c>
      <c r="S9" s="14">
        <v>15</v>
      </c>
      <c r="T9" s="14">
        <v>12</v>
      </c>
      <c r="U9" s="15">
        <f t="shared" si="1"/>
        <v>178</v>
      </c>
      <c r="V9" s="16">
        <f t="shared" si="2"/>
        <v>335</v>
      </c>
    </row>
    <row r="10" spans="1:22">
      <c r="A10" s="10">
        <f t="shared" si="0"/>
        <v>3</v>
      </c>
      <c r="B10" s="11">
        <v>23</v>
      </c>
      <c r="C10" s="12" t="s">
        <v>16</v>
      </c>
      <c r="D10" s="12" t="s">
        <v>17</v>
      </c>
      <c r="E10" s="13">
        <v>69</v>
      </c>
      <c r="F10" s="13">
        <v>78</v>
      </c>
      <c r="G10" s="14">
        <v>11</v>
      </c>
      <c r="H10" s="14">
        <v>10</v>
      </c>
      <c r="I10" s="14">
        <v>12</v>
      </c>
      <c r="J10" s="14">
        <v>15</v>
      </c>
      <c r="K10" s="14">
        <v>15</v>
      </c>
      <c r="L10" s="14">
        <v>10</v>
      </c>
      <c r="M10" s="14">
        <v>13</v>
      </c>
      <c r="N10" s="14">
        <v>15</v>
      </c>
      <c r="O10" s="14">
        <v>10</v>
      </c>
      <c r="P10" s="19">
        <v>15</v>
      </c>
      <c r="Q10" s="14">
        <v>11</v>
      </c>
      <c r="R10" s="14">
        <v>12</v>
      </c>
      <c r="S10" s="14">
        <v>14</v>
      </c>
      <c r="T10" s="14">
        <v>14</v>
      </c>
      <c r="U10" s="15">
        <f t="shared" si="1"/>
        <v>177</v>
      </c>
      <c r="V10" s="16">
        <f t="shared" si="2"/>
        <v>324</v>
      </c>
    </row>
    <row r="11" spans="1:22">
      <c r="A11" s="10">
        <f t="shared" si="0"/>
        <v>4</v>
      </c>
      <c r="B11" s="20">
        <v>2</v>
      </c>
      <c r="C11" s="21" t="s">
        <v>18</v>
      </c>
      <c r="D11" s="21" t="s">
        <v>19</v>
      </c>
      <c r="E11" s="13">
        <v>66</v>
      </c>
      <c r="F11" s="13">
        <v>78</v>
      </c>
      <c r="G11" s="14">
        <v>11</v>
      </c>
      <c r="H11" s="14">
        <v>10.5</v>
      </c>
      <c r="I11" s="14">
        <v>5</v>
      </c>
      <c r="J11" s="14">
        <v>14</v>
      </c>
      <c r="K11" s="14">
        <v>14</v>
      </c>
      <c r="L11" s="14">
        <v>12</v>
      </c>
      <c r="M11" s="14">
        <v>14</v>
      </c>
      <c r="N11" s="14">
        <v>13</v>
      </c>
      <c r="O11" s="14">
        <v>15</v>
      </c>
      <c r="P11" s="14">
        <v>9</v>
      </c>
      <c r="Q11" s="14">
        <v>14</v>
      </c>
      <c r="R11" s="14">
        <v>15</v>
      </c>
      <c r="S11" s="14">
        <v>15</v>
      </c>
      <c r="T11" s="14">
        <v>15</v>
      </c>
      <c r="U11" s="15">
        <f t="shared" si="1"/>
        <v>176.5</v>
      </c>
      <c r="V11" s="16">
        <f t="shared" si="2"/>
        <v>320.5</v>
      </c>
    </row>
    <row r="12" spans="1:22">
      <c r="A12" s="10">
        <f t="shared" si="0"/>
        <v>5</v>
      </c>
      <c r="B12" s="11">
        <v>16</v>
      </c>
      <c r="C12" s="12" t="s">
        <v>20</v>
      </c>
      <c r="D12" s="12" t="s">
        <v>21</v>
      </c>
      <c r="E12" s="13">
        <v>51</v>
      </c>
      <c r="F12" s="13">
        <v>84</v>
      </c>
      <c r="G12" s="14">
        <v>11</v>
      </c>
      <c r="H12" s="14">
        <v>10</v>
      </c>
      <c r="I12" s="14">
        <v>13</v>
      </c>
      <c r="J12" s="14">
        <v>12</v>
      </c>
      <c r="K12" s="14">
        <v>13</v>
      </c>
      <c r="L12" s="14">
        <v>15</v>
      </c>
      <c r="M12" s="14">
        <v>14</v>
      </c>
      <c r="N12" s="14">
        <v>13</v>
      </c>
      <c r="O12" s="14">
        <v>12</v>
      </c>
      <c r="P12" s="14">
        <v>12</v>
      </c>
      <c r="Q12" s="14">
        <v>11</v>
      </c>
      <c r="R12" s="14">
        <v>14</v>
      </c>
      <c r="S12" s="14">
        <v>15</v>
      </c>
      <c r="T12" s="22">
        <v>14</v>
      </c>
      <c r="U12" s="15">
        <f t="shared" si="1"/>
        <v>179</v>
      </c>
      <c r="V12" s="23">
        <f t="shared" si="2"/>
        <v>314</v>
      </c>
    </row>
    <row r="13" spans="1:22">
      <c r="A13" s="10">
        <f t="shared" si="0"/>
        <v>6</v>
      </c>
      <c r="B13" s="20">
        <v>1</v>
      </c>
      <c r="C13" s="21" t="s">
        <v>22</v>
      </c>
      <c r="D13" s="21" t="s">
        <v>19</v>
      </c>
      <c r="E13" s="13">
        <v>48</v>
      </c>
      <c r="F13" s="13">
        <v>81</v>
      </c>
      <c r="G13" s="14">
        <v>9</v>
      </c>
      <c r="H13" s="14">
        <v>14</v>
      </c>
      <c r="I13" s="14">
        <v>9</v>
      </c>
      <c r="J13" s="14">
        <v>15</v>
      </c>
      <c r="K13" s="14">
        <v>13</v>
      </c>
      <c r="L13" s="14">
        <v>13</v>
      </c>
      <c r="M13" s="14">
        <v>13</v>
      </c>
      <c r="N13" s="14">
        <v>10</v>
      </c>
      <c r="O13" s="14">
        <v>15</v>
      </c>
      <c r="P13" s="14">
        <v>13</v>
      </c>
      <c r="Q13" s="14">
        <v>14</v>
      </c>
      <c r="R13" s="14">
        <v>15</v>
      </c>
      <c r="S13" s="14">
        <v>15</v>
      </c>
      <c r="T13" s="14">
        <v>15</v>
      </c>
      <c r="U13" s="15">
        <f t="shared" si="1"/>
        <v>183</v>
      </c>
      <c r="V13" s="16">
        <f t="shared" si="2"/>
        <v>312</v>
      </c>
    </row>
    <row r="14" spans="1:22">
      <c r="A14" s="10">
        <f t="shared" si="0"/>
        <v>7</v>
      </c>
      <c r="B14" s="11">
        <v>9</v>
      </c>
      <c r="C14" s="12" t="s">
        <v>23</v>
      </c>
      <c r="D14" s="12" t="s">
        <v>24</v>
      </c>
      <c r="E14" s="13">
        <v>60</v>
      </c>
      <c r="F14" s="13">
        <v>78</v>
      </c>
      <c r="G14" s="14">
        <v>13</v>
      </c>
      <c r="H14" s="14">
        <v>9.5</v>
      </c>
      <c r="I14" s="14">
        <v>13</v>
      </c>
      <c r="J14" s="14">
        <v>11</v>
      </c>
      <c r="K14" s="14">
        <v>13</v>
      </c>
      <c r="L14" s="14">
        <v>14</v>
      </c>
      <c r="M14" s="14">
        <v>14</v>
      </c>
      <c r="N14" s="14">
        <v>12</v>
      </c>
      <c r="O14" s="14">
        <v>11</v>
      </c>
      <c r="P14" s="14">
        <v>11</v>
      </c>
      <c r="Q14" s="14">
        <v>11</v>
      </c>
      <c r="R14" s="14">
        <v>8</v>
      </c>
      <c r="S14" s="14">
        <v>14</v>
      </c>
      <c r="T14" s="14">
        <v>15</v>
      </c>
      <c r="U14" s="15">
        <f t="shared" si="1"/>
        <v>169.5</v>
      </c>
      <c r="V14" s="16">
        <f t="shared" si="2"/>
        <v>307.5</v>
      </c>
    </row>
    <row r="15" spans="1:22">
      <c r="A15" s="10">
        <f t="shared" si="0"/>
        <v>8</v>
      </c>
      <c r="B15" s="20">
        <v>7</v>
      </c>
      <c r="C15" s="21" t="s">
        <v>25</v>
      </c>
      <c r="D15" s="21" t="s">
        <v>26</v>
      </c>
      <c r="E15" s="13">
        <v>57</v>
      </c>
      <c r="F15" s="13">
        <v>61</v>
      </c>
      <c r="G15" s="14">
        <v>15</v>
      </c>
      <c r="H15" s="14">
        <v>13.5</v>
      </c>
      <c r="I15" s="14">
        <v>14</v>
      </c>
      <c r="J15" s="14">
        <v>15</v>
      </c>
      <c r="K15" s="14">
        <v>14</v>
      </c>
      <c r="L15" s="14">
        <v>14</v>
      </c>
      <c r="M15" s="14">
        <v>15</v>
      </c>
      <c r="N15" s="14">
        <v>9</v>
      </c>
      <c r="O15" s="14">
        <v>13</v>
      </c>
      <c r="P15" s="14">
        <v>12</v>
      </c>
      <c r="Q15" s="14">
        <v>12</v>
      </c>
      <c r="R15" s="14">
        <v>11</v>
      </c>
      <c r="S15" s="14">
        <v>14</v>
      </c>
      <c r="T15" s="14">
        <v>14</v>
      </c>
      <c r="U15" s="15">
        <f t="shared" si="1"/>
        <v>185.5</v>
      </c>
      <c r="V15" s="16">
        <f t="shared" si="2"/>
        <v>303.5</v>
      </c>
    </row>
    <row r="16" spans="1:22">
      <c r="A16" s="10">
        <f t="shared" si="0"/>
        <v>9</v>
      </c>
      <c r="B16" s="11">
        <v>24</v>
      </c>
      <c r="C16" s="12" t="s">
        <v>27</v>
      </c>
      <c r="D16" s="12" t="s">
        <v>17</v>
      </c>
      <c r="E16" s="13">
        <v>60</v>
      </c>
      <c r="F16" s="13">
        <v>77</v>
      </c>
      <c r="G16" s="14">
        <v>11</v>
      </c>
      <c r="H16" s="14">
        <v>3</v>
      </c>
      <c r="I16" s="14">
        <v>11</v>
      </c>
      <c r="J16" s="14">
        <v>15</v>
      </c>
      <c r="K16" s="14">
        <v>15</v>
      </c>
      <c r="L16" s="14">
        <v>9</v>
      </c>
      <c r="M16" s="14">
        <v>8</v>
      </c>
      <c r="N16" s="14">
        <v>14</v>
      </c>
      <c r="O16" s="14">
        <v>11</v>
      </c>
      <c r="P16" s="14">
        <v>10</v>
      </c>
      <c r="Q16" s="14">
        <v>9</v>
      </c>
      <c r="R16" s="14">
        <v>10</v>
      </c>
      <c r="S16" s="14">
        <v>14</v>
      </c>
      <c r="T16" s="14">
        <v>15</v>
      </c>
      <c r="U16" s="15">
        <f t="shared" si="1"/>
        <v>155</v>
      </c>
      <c r="V16" s="16">
        <f t="shared" si="2"/>
        <v>292</v>
      </c>
    </row>
    <row r="17" spans="1:22">
      <c r="A17" s="10">
        <f t="shared" si="0"/>
        <v>10</v>
      </c>
      <c r="B17" s="20">
        <v>10</v>
      </c>
      <c r="C17" s="21" t="s">
        <v>28</v>
      </c>
      <c r="D17" s="21" t="s">
        <v>29</v>
      </c>
      <c r="E17" s="13">
        <v>48</v>
      </c>
      <c r="F17" s="13">
        <v>83</v>
      </c>
      <c r="G17" s="14">
        <v>11</v>
      </c>
      <c r="H17" s="14">
        <v>11</v>
      </c>
      <c r="I17" s="14">
        <v>7</v>
      </c>
      <c r="J17" s="14">
        <v>14</v>
      </c>
      <c r="K17" s="14">
        <v>13</v>
      </c>
      <c r="L17" s="14">
        <v>12</v>
      </c>
      <c r="M17" s="14">
        <v>13</v>
      </c>
      <c r="N17" s="14">
        <v>10</v>
      </c>
      <c r="O17" s="14">
        <v>15</v>
      </c>
      <c r="P17" s="14">
        <v>10</v>
      </c>
      <c r="Q17" s="14">
        <v>10</v>
      </c>
      <c r="R17" s="14">
        <v>9</v>
      </c>
      <c r="S17" s="14">
        <v>15</v>
      </c>
      <c r="T17" s="14">
        <v>9</v>
      </c>
      <c r="U17" s="15">
        <f t="shared" si="1"/>
        <v>159</v>
      </c>
      <c r="V17" s="16">
        <f t="shared" si="2"/>
        <v>290</v>
      </c>
    </row>
    <row r="18" spans="1:22">
      <c r="A18" s="10">
        <f t="shared" si="0"/>
        <v>11</v>
      </c>
      <c r="B18" s="11">
        <v>18</v>
      </c>
      <c r="C18" s="12" t="s">
        <v>30</v>
      </c>
      <c r="D18" s="12" t="s">
        <v>31</v>
      </c>
      <c r="E18" s="13">
        <v>51</v>
      </c>
      <c r="F18" s="13">
        <v>79</v>
      </c>
      <c r="G18" s="14">
        <v>12</v>
      </c>
      <c r="H18" s="14">
        <v>8</v>
      </c>
      <c r="I18" s="14">
        <v>12</v>
      </c>
      <c r="J18" s="14">
        <v>15</v>
      </c>
      <c r="K18" s="14">
        <v>12</v>
      </c>
      <c r="L18" s="14">
        <v>14</v>
      </c>
      <c r="M18" s="14">
        <v>9</v>
      </c>
      <c r="N18" s="14">
        <v>10</v>
      </c>
      <c r="O18" s="14">
        <v>8</v>
      </c>
      <c r="P18" s="14">
        <v>9</v>
      </c>
      <c r="Q18" s="14">
        <v>11</v>
      </c>
      <c r="R18" s="14">
        <v>15</v>
      </c>
      <c r="S18" s="14">
        <v>15</v>
      </c>
      <c r="T18" s="14">
        <v>9</v>
      </c>
      <c r="U18" s="15">
        <f t="shared" si="1"/>
        <v>159</v>
      </c>
      <c r="V18" s="16">
        <f t="shared" si="2"/>
        <v>289</v>
      </c>
    </row>
    <row r="19" spans="1:22">
      <c r="A19" s="10">
        <f t="shared" si="0"/>
        <v>12</v>
      </c>
      <c r="B19" s="20">
        <v>15</v>
      </c>
      <c r="C19" s="21" t="s">
        <v>32</v>
      </c>
      <c r="D19" s="21" t="s">
        <v>33</v>
      </c>
      <c r="E19" s="13">
        <v>51</v>
      </c>
      <c r="F19" s="13">
        <v>82</v>
      </c>
      <c r="G19" s="14">
        <v>7</v>
      </c>
      <c r="H19" s="14">
        <v>12</v>
      </c>
      <c r="I19" s="14">
        <v>11</v>
      </c>
      <c r="J19" s="14">
        <v>13</v>
      </c>
      <c r="K19" s="14">
        <v>14</v>
      </c>
      <c r="L19" s="14">
        <v>10</v>
      </c>
      <c r="M19" s="14">
        <v>9</v>
      </c>
      <c r="N19" s="14">
        <v>11</v>
      </c>
      <c r="O19" s="14">
        <v>12</v>
      </c>
      <c r="P19" s="14">
        <v>10</v>
      </c>
      <c r="Q19" s="14">
        <v>10</v>
      </c>
      <c r="R19" s="14">
        <v>10</v>
      </c>
      <c r="S19" s="14">
        <v>14</v>
      </c>
      <c r="T19" s="14">
        <v>12</v>
      </c>
      <c r="U19" s="15">
        <f t="shared" si="1"/>
        <v>155</v>
      </c>
      <c r="V19" s="16">
        <f t="shared" si="2"/>
        <v>288</v>
      </c>
    </row>
    <row r="20" spans="1:22">
      <c r="A20" s="10">
        <f t="shared" si="0"/>
        <v>13</v>
      </c>
      <c r="B20" s="11">
        <v>13</v>
      </c>
      <c r="C20" s="12" t="s">
        <v>34</v>
      </c>
      <c r="D20" s="12" t="s">
        <v>35</v>
      </c>
      <c r="E20" s="13">
        <v>60</v>
      </c>
      <c r="F20" s="13">
        <v>76</v>
      </c>
      <c r="G20" s="14">
        <v>5</v>
      </c>
      <c r="H20" s="14">
        <v>5</v>
      </c>
      <c r="I20" s="14">
        <v>7</v>
      </c>
      <c r="J20" s="14">
        <v>12</v>
      </c>
      <c r="K20" s="14">
        <v>11</v>
      </c>
      <c r="L20" s="14">
        <v>13</v>
      </c>
      <c r="M20" s="14">
        <v>9</v>
      </c>
      <c r="N20" s="14">
        <v>11</v>
      </c>
      <c r="O20" s="14">
        <v>10</v>
      </c>
      <c r="P20" s="14">
        <v>15</v>
      </c>
      <c r="Q20" s="14">
        <v>9</v>
      </c>
      <c r="R20" s="14">
        <v>12</v>
      </c>
      <c r="S20" s="14">
        <v>15</v>
      </c>
      <c r="T20" s="22">
        <v>15</v>
      </c>
      <c r="U20" s="15">
        <f t="shared" si="1"/>
        <v>149</v>
      </c>
      <c r="V20" s="23">
        <f t="shared" si="2"/>
        <v>285</v>
      </c>
    </row>
    <row r="21" spans="1:22">
      <c r="A21" s="10">
        <f t="shared" si="0"/>
        <v>14</v>
      </c>
      <c r="B21" s="20">
        <v>28</v>
      </c>
      <c r="C21" s="21" t="s">
        <v>36</v>
      </c>
      <c r="D21" s="21" t="s">
        <v>37</v>
      </c>
      <c r="E21" s="13">
        <v>60</v>
      </c>
      <c r="F21" s="13">
        <v>59</v>
      </c>
      <c r="G21" s="14">
        <v>5</v>
      </c>
      <c r="H21" s="14">
        <v>12</v>
      </c>
      <c r="I21" s="14">
        <v>9</v>
      </c>
      <c r="J21" s="14">
        <v>12</v>
      </c>
      <c r="K21" s="14">
        <v>14</v>
      </c>
      <c r="L21" s="14">
        <v>14</v>
      </c>
      <c r="M21" s="14">
        <v>11</v>
      </c>
      <c r="N21" s="14">
        <v>8</v>
      </c>
      <c r="O21" s="14">
        <v>13</v>
      </c>
      <c r="P21" s="14">
        <v>12</v>
      </c>
      <c r="Q21" s="14">
        <v>11</v>
      </c>
      <c r="R21" s="14">
        <v>13</v>
      </c>
      <c r="S21" s="14">
        <v>15</v>
      </c>
      <c r="T21" s="14">
        <v>14</v>
      </c>
      <c r="U21" s="15">
        <f t="shared" si="1"/>
        <v>163</v>
      </c>
      <c r="V21" s="16">
        <f t="shared" si="2"/>
        <v>282</v>
      </c>
    </row>
    <row r="22" spans="1:22">
      <c r="A22" s="10">
        <f t="shared" si="0"/>
        <v>15</v>
      </c>
      <c r="B22" s="11">
        <v>19</v>
      </c>
      <c r="C22" s="12" t="s">
        <v>38</v>
      </c>
      <c r="D22" s="12" t="s">
        <v>39</v>
      </c>
      <c r="E22" s="13">
        <v>60</v>
      </c>
      <c r="F22" s="13">
        <v>71</v>
      </c>
      <c r="G22" s="24">
        <v>9</v>
      </c>
      <c r="H22" s="24">
        <v>10</v>
      </c>
      <c r="I22" s="24">
        <v>6</v>
      </c>
      <c r="J22" s="24">
        <v>15</v>
      </c>
      <c r="K22" s="24">
        <v>11</v>
      </c>
      <c r="L22" s="24">
        <v>11</v>
      </c>
      <c r="M22" s="24">
        <v>11</v>
      </c>
      <c r="N22" s="24">
        <v>11</v>
      </c>
      <c r="O22" s="24">
        <v>6</v>
      </c>
      <c r="P22" s="24">
        <v>11</v>
      </c>
      <c r="Q22" s="24">
        <v>9</v>
      </c>
      <c r="R22" s="24">
        <v>13</v>
      </c>
      <c r="S22" s="24">
        <v>13</v>
      </c>
      <c r="T22" s="24">
        <v>10</v>
      </c>
      <c r="U22" s="15">
        <f t="shared" si="1"/>
        <v>146</v>
      </c>
      <c r="V22" s="16">
        <f t="shared" si="2"/>
        <v>277</v>
      </c>
    </row>
    <row r="23" spans="1:22">
      <c r="A23" s="10">
        <f t="shared" si="0"/>
        <v>16</v>
      </c>
      <c r="B23" s="20">
        <v>3</v>
      </c>
      <c r="C23" s="21" t="s">
        <v>40</v>
      </c>
      <c r="D23" s="21" t="s">
        <v>41</v>
      </c>
      <c r="E23" s="13">
        <v>63</v>
      </c>
      <c r="F23" s="13">
        <v>80</v>
      </c>
      <c r="G23" s="14">
        <v>9</v>
      </c>
      <c r="H23" s="14">
        <v>4</v>
      </c>
      <c r="I23" s="14">
        <v>4</v>
      </c>
      <c r="J23" s="14">
        <v>12</v>
      </c>
      <c r="K23" s="14">
        <v>12</v>
      </c>
      <c r="L23" s="14">
        <v>10</v>
      </c>
      <c r="M23" s="14">
        <v>6</v>
      </c>
      <c r="N23" s="14">
        <v>7</v>
      </c>
      <c r="O23" s="14">
        <v>12</v>
      </c>
      <c r="P23" s="14">
        <v>10</v>
      </c>
      <c r="Q23" s="14">
        <v>10</v>
      </c>
      <c r="R23" s="14">
        <v>9</v>
      </c>
      <c r="S23" s="14">
        <v>14</v>
      </c>
      <c r="T23" s="14">
        <v>14</v>
      </c>
      <c r="U23" s="15">
        <f t="shared" si="1"/>
        <v>133</v>
      </c>
      <c r="V23" s="16">
        <f t="shared" si="2"/>
        <v>276</v>
      </c>
    </row>
    <row r="24" spans="1:22">
      <c r="A24" s="10">
        <f t="shared" si="0"/>
        <v>17</v>
      </c>
      <c r="B24" s="11">
        <v>22</v>
      </c>
      <c r="C24" s="12" t="s">
        <v>42</v>
      </c>
      <c r="D24" s="12" t="s">
        <v>43</v>
      </c>
      <c r="E24" s="13">
        <v>66</v>
      </c>
      <c r="F24" s="13">
        <v>58</v>
      </c>
      <c r="G24" s="14">
        <v>5</v>
      </c>
      <c r="H24" s="14">
        <v>9</v>
      </c>
      <c r="I24" s="14">
        <v>12</v>
      </c>
      <c r="J24" s="14">
        <v>14</v>
      </c>
      <c r="K24" s="14">
        <v>9</v>
      </c>
      <c r="L24" s="14">
        <v>11</v>
      </c>
      <c r="M24" s="14">
        <v>13</v>
      </c>
      <c r="N24" s="14">
        <v>6</v>
      </c>
      <c r="O24" s="14">
        <v>9</v>
      </c>
      <c r="P24" s="14">
        <v>9</v>
      </c>
      <c r="Q24" s="14">
        <v>9</v>
      </c>
      <c r="R24" s="14">
        <v>13</v>
      </c>
      <c r="S24" s="14">
        <v>13</v>
      </c>
      <c r="T24" s="14">
        <v>14</v>
      </c>
      <c r="U24" s="15">
        <f t="shared" si="1"/>
        <v>146</v>
      </c>
      <c r="V24" s="16">
        <f t="shared" si="2"/>
        <v>270</v>
      </c>
    </row>
    <row r="25" spans="1:22">
      <c r="A25" s="10">
        <f t="shared" si="0"/>
        <v>18</v>
      </c>
      <c r="B25" s="20">
        <v>21</v>
      </c>
      <c r="C25" s="21" t="s">
        <v>44</v>
      </c>
      <c r="D25" s="21" t="s">
        <v>45</v>
      </c>
      <c r="E25" s="13">
        <v>45</v>
      </c>
      <c r="F25" s="13">
        <v>78</v>
      </c>
      <c r="G25" s="14">
        <v>5</v>
      </c>
      <c r="H25" s="14">
        <v>7</v>
      </c>
      <c r="I25" s="14">
        <v>10</v>
      </c>
      <c r="J25" s="14">
        <v>10</v>
      </c>
      <c r="K25" s="14">
        <v>12</v>
      </c>
      <c r="L25" s="14">
        <v>13</v>
      </c>
      <c r="M25" s="14">
        <v>9</v>
      </c>
      <c r="N25" s="14">
        <v>12</v>
      </c>
      <c r="O25" s="14">
        <v>10</v>
      </c>
      <c r="P25" s="14">
        <v>12</v>
      </c>
      <c r="Q25" s="14">
        <v>10</v>
      </c>
      <c r="R25" s="14">
        <v>11</v>
      </c>
      <c r="S25" s="14">
        <v>14</v>
      </c>
      <c r="T25" s="14">
        <v>10</v>
      </c>
      <c r="U25" s="15">
        <f t="shared" si="1"/>
        <v>145</v>
      </c>
      <c r="V25" s="16">
        <f t="shared" si="2"/>
        <v>268</v>
      </c>
    </row>
    <row r="26" spans="1:22">
      <c r="A26" s="10">
        <f t="shared" si="0"/>
        <v>19</v>
      </c>
      <c r="B26" s="11">
        <v>27</v>
      </c>
      <c r="C26" s="12" t="s">
        <v>46</v>
      </c>
      <c r="D26" s="12" t="s">
        <v>47</v>
      </c>
      <c r="E26" s="13">
        <v>66</v>
      </c>
      <c r="F26" s="13">
        <v>72</v>
      </c>
      <c r="G26" s="14">
        <v>5</v>
      </c>
      <c r="H26" s="14">
        <v>8</v>
      </c>
      <c r="I26" s="14">
        <v>7</v>
      </c>
      <c r="J26" s="14">
        <v>12</v>
      </c>
      <c r="K26" s="14">
        <v>11</v>
      </c>
      <c r="L26" s="14">
        <v>14</v>
      </c>
      <c r="M26" s="14">
        <v>8</v>
      </c>
      <c r="N26" s="14">
        <v>9</v>
      </c>
      <c r="O26" s="14">
        <v>8</v>
      </c>
      <c r="P26" s="14">
        <v>7</v>
      </c>
      <c r="Q26" s="14">
        <v>9</v>
      </c>
      <c r="R26" s="14">
        <v>7</v>
      </c>
      <c r="S26" s="14">
        <v>13</v>
      </c>
      <c r="T26" s="14">
        <v>7</v>
      </c>
      <c r="U26" s="15">
        <f t="shared" si="1"/>
        <v>125</v>
      </c>
      <c r="V26" s="16">
        <f t="shared" si="2"/>
        <v>263</v>
      </c>
    </row>
    <row r="27" spans="1:22">
      <c r="A27" s="10">
        <f t="shared" si="0"/>
        <v>20</v>
      </c>
      <c r="B27" s="20">
        <v>14</v>
      </c>
      <c r="C27" s="21" t="s">
        <v>48</v>
      </c>
      <c r="D27" s="21" t="s">
        <v>49</v>
      </c>
      <c r="E27" s="13">
        <v>54</v>
      </c>
      <c r="F27" s="13">
        <v>76</v>
      </c>
      <c r="G27" s="14">
        <v>5</v>
      </c>
      <c r="H27" s="14">
        <v>4</v>
      </c>
      <c r="I27" s="14">
        <v>11</v>
      </c>
      <c r="J27" s="14">
        <v>8</v>
      </c>
      <c r="K27" s="14">
        <v>9</v>
      </c>
      <c r="L27" s="14">
        <v>11</v>
      </c>
      <c r="M27" s="14">
        <v>8</v>
      </c>
      <c r="N27" s="14">
        <v>11</v>
      </c>
      <c r="O27" s="14">
        <v>12</v>
      </c>
      <c r="P27" s="14">
        <v>8</v>
      </c>
      <c r="Q27" s="14">
        <v>12</v>
      </c>
      <c r="R27" s="14">
        <v>14</v>
      </c>
      <c r="S27" s="14">
        <v>15</v>
      </c>
      <c r="T27" s="14">
        <v>4</v>
      </c>
      <c r="U27" s="15">
        <f t="shared" si="1"/>
        <v>132</v>
      </c>
      <c r="V27" s="16">
        <f t="shared" si="2"/>
        <v>262</v>
      </c>
    </row>
    <row r="28" spans="1:22">
      <c r="A28" s="10">
        <f t="shared" si="0"/>
        <v>21</v>
      </c>
      <c r="B28" s="11">
        <v>11</v>
      </c>
      <c r="C28" s="12" t="s">
        <v>50</v>
      </c>
      <c r="D28" s="12" t="s">
        <v>51</v>
      </c>
      <c r="E28" s="13">
        <v>42</v>
      </c>
      <c r="F28" s="13">
        <v>79</v>
      </c>
      <c r="G28" s="14">
        <v>5</v>
      </c>
      <c r="H28" s="14">
        <v>6</v>
      </c>
      <c r="I28" s="14">
        <v>12</v>
      </c>
      <c r="J28" s="14">
        <v>10</v>
      </c>
      <c r="K28" s="14">
        <v>11</v>
      </c>
      <c r="L28" s="14">
        <v>11</v>
      </c>
      <c r="M28" s="14">
        <v>13</v>
      </c>
      <c r="N28" s="14">
        <v>11</v>
      </c>
      <c r="O28" s="14">
        <v>8</v>
      </c>
      <c r="P28" s="14">
        <v>8</v>
      </c>
      <c r="Q28" s="14">
        <v>10</v>
      </c>
      <c r="R28" s="14">
        <v>10</v>
      </c>
      <c r="S28" s="14">
        <v>14</v>
      </c>
      <c r="T28" s="14">
        <v>10</v>
      </c>
      <c r="U28" s="15">
        <f t="shared" si="1"/>
        <v>139</v>
      </c>
      <c r="V28" s="16">
        <f t="shared" si="2"/>
        <v>260</v>
      </c>
    </row>
    <row r="29" spans="1:22">
      <c r="A29" s="10">
        <f t="shared" si="0"/>
        <v>22</v>
      </c>
      <c r="B29" s="20">
        <v>8</v>
      </c>
      <c r="C29" s="21" t="s">
        <v>52</v>
      </c>
      <c r="D29" s="21" t="s">
        <v>53</v>
      </c>
      <c r="E29" s="13">
        <v>51</v>
      </c>
      <c r="F29" s="13">
        <v>64</v>
      </c>
      <c r="G29" s="14">
        <v>9</v>
      </c>
      <c r="H29" s="14">
        <v>6</v>
      </c>
      <c r="I29" s="14">
        <v>12</v>
      </c>
      <c r="J29" s="14">
        <v>11</v>
      </c>
      <c r="K29" s="14">
        <v>13</v>
      </c>
      <c r="L29" s="14">
        <v>13</v>
      </c>
      <c r="M29" s="14">
        <v>8</v>
      </c>
      <c r="N29" s="14">
        <v>7</v>
      </c>
      <c r="O29" s="14">
        <v>7</v>
      </c>
      <c r="P29" s="14">
        <v>8</v>
      </c>
      <c r="Q29" s="14">
        <v>8</v>
      </c>
      <c r="R29" s="14">
        <v>12</v>
      </c>
      <c r="S29" s="14">
        <v>14</v>
      </c>
      <c r="T29" s="14">
        <v>7</v>
      </c>
      <c r="U29" s="15">
        <f t="shared" si="1"/>
        <v>135</v>
      </c>
      <c r="V29" s="16">
        <f t="shared" si="2"/>
        <v>250</v>
      </c>
    </row>
    <row r="30" spans="1:22">
      <c r="A30" s="10">
        <f t="shared" si="0"/>
        <v>23</v>
      </c>
      <c r="B30" s="11">
        <v>5</v>
      </c>
      <c r="C30" s="12" t="s">
        <v>54</v>
      </c>
      <c r="D30" s="12" t="s">
        <v>55</v>
      </c>
      <c r="E30" s="13">
        <v>42</v>
      </c>
      <c r="F30" s="13">
        <v>79</v>
      </c>
      <c r="G30" s="19">
        <v>5</v>
      </c>
      <c r="H30" s="19">
        <v>4</v>
      </c>
      <c r="I30" s="19">
        <v>7</v>
      </c>
      <c r="J30" s="19">
        <v>15</v>
      </c>
      <c r="K30" s="19">
        <v>10</v>
      </c>
      <c r="L30" s="19">
        <v>10</v>
      </c>
      <c r="M30" s="19">
        <v>8</v>
      </c>
      <c r="N30" s="19">
        <v>9</v>
      </c>
      <c r="O30" s="19">
        <v>13</v>
      </c>
      <c r="P30" s="19">
        <v>9</v>
      </c>
      <c r="Q30" s="19">
        <v>7</v>
      </c>
      <c r="R30" s="19">
        <v>9</v>
      </c>
      <c r="S30" s="19">
        <v>14</v>
      </c>
      <c r="T30" s="25">
        <v>8</v>
      </c>
      <c r="U30" s="15">
        <f t="shared" si="1"/>
        <v>128</v>
      </c>
      <c r="V30" s="23">
        <f t="shared" si="2"/>
        <v>249</v>
      </c>
    </row>
    <row r="31" spans="1:22">
      <c r="A31" s="10">
        <f t="shared" si="0"/>
        <v>24</v>
      </c>
      <c r="B31" s="20">
        <v>4</v>
      </c>
      <c r="C31" s="21" t="s">
        <v>56</v>
      </c>
      <c r="D31" s="21" t="s">
        <v>57</v>
      </c>
      <c r="E31" s="13">
        <v>51</v>
      </c>
      <c r="F31" s="13">
        <v>57</v>
      </c>
      <c r="G31" s="24">
        <v>5</v>
      </c>
      <c r="H31" s="24">
        <v>6</v>
      </c>
      <c r="I31" s="24">
        <v>8</v>
      </c>
      <c r="J31" s="24">
        <v>12</v>
      </c>
      <c r="K31" s="24">
        <v>10</v>
      </c>
      <c r="L31" s="24">
        <v>12</v>
      </c>
      <c r="M31" s="24">
        <v>7</v>
      </c>
      <c r="N31" s="24">
        <v>12</v>
      </c>
      <c r="O31" s="24">
        <v>14</v>
      </c>
      <c r="P31" s="24">
        <v>11</v>
      </c>
      <c r="Q31" s="24">
        <v>8</v>
      </c>
      <c r="R31" s="24">
        <v>8</v>
      </c>
      <c r="S31" s="24">
        <v>14</v>
      </c>
      <c r="T31" s="24">
        <v>12</v>
      </c>
      <c r="U31" s="15">
        <f t="shared" si="1"/>
        <v>139</v>
      </c>
      <c r="V31" s="16">
        <f t="shared" si="2"/>
        <v>247</v>
      </c>
    </row>
    <row r="32" spans="1:22">
      <c r="A32" s="10">
        <f t="shared" si="0"/>
        <v>25</v>
      </c>
      <c r="B32" s="11">
        <v>12</v>
      </c>
      <c r="C32" s="12" t="s">
        <v>58</v>
      </c>
      <c r="D32" s="12" t="s">
        <v>59</v>
      </c>
      <c r="E32" s="13">
        <v>57</v>
      </c>
      <c r="F32" s="13">
        <v>61</v>
      </c>
      <c r="G32" s="14">
        <v>5</v>
      </c>
      <c r="H32" s="14">
        <v>4</v>
      </c>
      <c r="I32" s="14">
        <v>5</v>
      </c>
      <c r="J32" s="14">
        <v>14</v>
      </c>
      <c r="K32" s="14">
        <v>11</v>
      </c>
      <c r="L32" s="14">
        <v>10</v>
      </c>
      <c r="M32" s="14">
        <v>8</v>
      </c>
      <c r="N32" s="14">
        <v>6</v>
      </c>
      <c r="O32" s="14">
        <v>8</v>
      </c>
      <c r="P32" s="14">
        <v>9</v>
      </c>
      <c r="Q32" s="14">
        <v>9</v>
      </c>
      <c r="R32" s="14">
        <v>13</v>
      </c>
      <c r="S32" s="14">
        <v>14</v>
      </c>
      <c r="T32" s="14">
        <v>5</v>
      </c>
      <c r="U32" s="15">
        <f t="shared" si="1"/>
        <v>121</v>
      </c>
      <c r="V32" s="16">
        <f t="shared" si="2"/>
        <v>239</v>
      </c>
    </row>
    <row r="33" spans="1:22">
      <c r="A33" s="10">
        <f t="shared" si="0"/>
        <v>26</v>
      </c>
      <c r="B33" s="20">
        <v>6</v>
      </c>
      <c r="C33" s="21" t="s">
        <v>60</v>
      </c>
      <c r="D33" s="21" t="s">
        <v>61</v>
      </c>
      <c r="E33" s="13">
        <v>33</v>
      </c>
      <c r="F33" s="13">
        <v>68</v>
      </c>
      <c r="G33" s="26">
        <v>5</v>
      </c>
      <c r="H33" s="26">
        <v>2</v>
      </c>
      <c r="I33" s="26">
        <v>7</v>
      </c>
      <c r="J33" s="26">
        <v>14</v>
      </c>
      <c r="K33" s="26">
        <v>11</v>
      </c>
      <c r="L33" s="26">
        <v>8</v>
      </c>
      <c r="M33" s="26">
        <v>6</v>
      </c>
      <c r="N33" s="26">
        <v>10</v>
      </c>
      <c r="O33" s="26">
        <v>7</v>
      </c>
      <c r="P33" s="26">
        <v>11</v>
      </c>
      <c r="Q33" s="26">
        <v>8</v>
      </c>
      <c r="R33" s="26">
        <v>8</v>
      </c>
      <c r="S33" s="26">
        <v>14</v>
      </c>
      <c r="T33" s="26">
        <v>9</v>
      </c>
      <c r="U33" s="15">
        <f t="shared" si="1"/>
        <v>120</v>
      </c>
      <c r="V33" s="16">
        <f t="shared" si="2"/>
        <v>221</v>
      </c>
    </row>
    <row r="34" spans="1:22">
      <c r="A34" s="10">
        <f t="shared" si="0"/>
        <v>27</v>
      </c>
      <c r="B34" s="11">
        <v>25</v>
      </c>
      <c r="C34" s="12" t="s">
        <v>62</v>
      </c>
      <c r="D34" s="12" t="s">
        <v>63</v>
      </c>
      <c r="E34" s="13">
        <v>51</v>
      </c>
      <c r="F34" s="13">
        <v>57</v>
      </c>
      <c r="G34" s="27">
        <v>5</v>
      </c>
      <c r="H34" s="27">
        <v>1</v>
      </c>
      <c r="I34" s="27">
        <v>4</v>
      </c>
      <c r="J34" s="27">
        <v>10</v>
      </c>
      <c r="K34" s="27">
        <v>11</v>
      </c>
      <c r="L34" s="27">
        <v>7</v>
      </c>
      <c r="M34" s="27">
        <v>8</v>
      </c>
      <c r="N34" s="27">
        <v>14</v>
      </c>
      <c r="O34" s="27">
        <v>6</v>
      </c>
      <c r="P34" s="27">
        <v>7</v>
      </c>
      <c r="Q34" s="27">
        <v>9</v>
      </c>
      <c r="R34" s="27">
        <v>9</v>
      </c>
      <c r="S34" s="27">
        <v>13</v>
      </c>
      <c r="T34" s="27">
        <v>5</v>
      </c>
      <c r="U34" s="15">
        <f t="shared" si="1"/>
        <v>109</v>
      </c>
      <c r="V34" s="16">
        <f t="shared" si="2"/>
        <v>217</v>
      </c>
    </row>
    <row r="35" spans="1:22" ht="13.5" thickBot="1">
      <c r="A35" s="28">
        <f t="shared" si="0"/>
        <v>28</v>
      </c>
      <c r="B35" s="29">
        <v>26</v>
      </c>
      <c r="C35" s="30" t="s">
        <v>64</v>
      </c>
      <c r="D35" s="30" t="s">
        <v>65</v>
      </c>
      <c r="E35" s="31">
        <v>54</v>
      </c>
      <c r="F35" s="31">
        <v>54</v>
      </c>
      <c r="G35" s="32">
        <v>5</v>
      </c>
      <c r="H35" s="32">
        <v>4</v>
      </c>
      <c r="I35" s="32">
        <v>4</v>
      </c>
      <c r="J35" s="32">
        <v>13</v>
      </c>
      <c r="K35" s="32">
        <v>11</v>
      </c>
      <c r="L35" s="32">
        <v>5</v>
      </c>
      <c r="M35" s="32">
        <v>7</v>
      </c>
      <c r="N35" s="32">
        <v>8</v>
      </c>
      <c r="O35" s="32">
        <v>6</v>
      </c>
      <c r="P35" s="32">
        <v>6</v>
      </c>
      <c r="Q35" s="32">
        <v>8</v>
      </c>
      <c r="R35" s="32">
        <v>6</v>
      </c>
      <c r="S35" s="32">
        <v>14</v>
      </c>
      <c r="T35" s="32">
        <v>7</v>
      </c>
      <c r="U35" s="33">
        <f t="shared" si="1"/>
        <v>104</v>
      </c>
      <c r="V35" s="34">
        <f t="shared" si="2"/>
        <v>212</v>
      </c>
    </row>
    <row r="36" spans="1:22" ht="14.25">
      <c r="A36" s="35"/>
      <c r="B36" s="35"/>
      <c r="C36" s="36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  <c r="V36" s="40"/>
    </row>
    <row r="41" spans="1:22">
      <c r="B41" s="41"/>
      <c r="P41" s="41"/>
      <c r="Q41" s="41"/>
      <c r="R41" s="41"/>
      <c r="S41" s="41"/>
      <c r="T41" s="41"/>
    </row>
    <row r="42" spans="1:22">
      <c r="B42" s="73" t="s">
        <v>66</v>
      </c>
      <c r="C42" s="74"/>
      <c r="O42" s="75" t="s">
        <v>67</v>
      </c>
      <c r="P42" s="75"/>
      <c r="Q42" s="75"/>
      <c r="R42" s="75"/>
      <c r="S42" s="75"/>
      <c r="T42" s="75"/>
      <c r="U42" s="42"/>
    </row>
  </sheetData>
  <mergeCells count="10">
    <mergeCell ref="B42:C42"/>
    <mergeCell ref="O42:T42"/>
    <mergeCell ref="E2:Q2"/>
    <mergeCell ref="A6:A7"/>
    <mergeCell ref="B6:B7"/>
    <mergeCell ref="C6:C7"/>
    <mergeCell ref="D6:D7"/>
    <mergeCell ref="E6:E7"/>
    <mergeCell ref="F6:F7"/>
    <mergeCell ref="G6:U6"/>
  </mergeCells>
  <printOptions horizontalCentered="1" verticalCentered="1"/>
  <pageMargins left="0.19685039370078741" right="0.19685039370078741" top="0.47244094488188981" bottom="0.39370078740157483" header="0.51181102362204722" footer="0.51181102362204722"/>
  <pageSetup paperSize="9"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25"/>
  <sheetViews>
    <sheetView zoomScale="132" zoomScaleNormal="132" workbookViewId="0">
      <selection activeCell="J2" sqref="J2"/>
    </sheetView>
  </sheetViews>
  <sheetFormatPr defaultRowHeight="14.25"/>
  <cols>
    <col min="1" max="2" width="9" style="37" customWidth="1"/>
    <col min="3" max="3" width="31.25" style="37" customWidth="1"/>
    <col min="4" max="4" width="46.5" style="37" customWidth="1"/>
    <col min="5" max="5" width="8.75" style="37" customWidth="1"/>
    <col min="6" max="6" width="11.875" style="37" customWidth="1"/>
    <col min="7" max="7" width="9" style="37"/>
    <col min="8" max="8" width="9" style="37" customWidth="1"/>
    <col min="9" max="16384" width="9" style="37"/>
  </cols>
  <sheetData>
    <row r="2" spans="1:9" customFormat="1" ht="45">
      <c r="D2" s="43" t="s">
        <v>0</v>
      </c>
    </row>
    <row r="3" spans="1:9" customFormat="1" ht="30">
      <c r="D3" s="44" t="s">
        <v>1</v>
      </c>
    </row>
    <row r="4" spans="1:9" customFormat="1" ht="25.5">
      <c r="I4" s="45"/>
    </row>
    <row r="5" spans="1:9" customFormat="1" ht="18">
      <c r="D5" s="46" t="s">
        <v>68</v>
      </c>
    </row>
    <row r="6" spans="1:9" customFormat="1" ht="28.5" customHeight="1" thickBot="1"/>
    <row r="7" spans="1:9" ht="25.5">
      <c r="A7" s="47" t="s">
        <v>3</v>
      </c>
      <c r="B7" s="48" t="s">
        <v>4</v>
      </c>
      <c r="C7" s="48" t="s">
        <v>5</v>
      </c>
      <c r="D7" s="48" t="s">
        <v>6</v>
      </c>
      <c r="E7" s="48" t="s">
        <v>7</v>
      </c>
      <c r="F7" s="48" t="s">
        <v>69</v>
      </c>
      <c r="G7" s="48" t="s">
        <v>9</v>
      </c>
      <c r="H7" s="49" t="s">
        <v>11</v>
      </c>
    </row>
    <row r="8" spans="1:9">
      <c r="A8" s="50">
        <f t="shared" ref="A8:A16" si="0">RANK(H8,$H$8:$H$16,0)</f>
        <v>1</v>
      </c>
      <c r="B8" s="51">
        <v>7</v>
      </c>
      <c r="C8" s="12" t="s">
        <v>70</v>
      </c>
      <c r="D8" s="12" t="s">
        <v>17</v>
      </c>
      <c r="E8" s="13">
        <v>40</v>
      </c>
      <c r="F8" s="13">
        <f>[1]Autolakýrník_poznávačka!N10</f>
        <v>83.5</v>
      </c>
      <c r="G8" s="52">
        <f>[1]Autolakýrník_praktická!N10</f>
        <v>138.19999999999999</v>
      </c>
      <c r="H8" s="53">
        <f t="shared" ref="H8:H16" si="1">SUM(E8:G8)</f>
        <v>261.7</v>
      </c>
    </row>
    <row r="9" spans="1:9">
      <c r="A9" s="50">
        <f t="shared" si="0"/>
        <v>2</v>
      </c>
      <c r="B9" s="17">
        <v>3</v>
      </c>
      <c r="C9" s="18" t="s">
        <v>71</v>
      </c>
      <c r="D9" s="18" t="s">
        <v>29</v>
      </c>
      <c r="E9" s="13">
        <v>46</v>
      </c>
      <c r="F9" s="13">
        <f>[1]Autolakýrník_poznávačka!N6</f>
        <v>83.5</v>
      </c>
      <c r="G9" s="52">
        <f>[1]Autolakýrník_praktická!N6</f>
        <v>131</v>
      </c>
      <c r="H9" s="53">
        <f t="shared" si="1"/>
        <v>260.5</v>
      </c>
    </row>
    <row r="10" spans="1:9">
      <c r="A10" s="50">
        <f t="shared" si="0"/>
        <v>3</v>
      </c>
      <c r="B10" s="11">
        <v>8</v>
      </c>
      <c r="C10" s="12" t="s">
        <v>72</v>
      </c>
      <c r="D10" s="12" t="s">
        <v>37</v>
      </c>
      <c r="E10" s="13">
        <v>38</v>
      </c>
      <c r="F10" s="13">
        <f>[1]Autolakýrník_poznávačka!N11</f>
        <v>75</v>
      </c>
      <c r="G10" s="52">
        <f>[1]Autolakýrník_praktická!N11</f>
        <v>135.19999999999999</v>
      </c>
      <c r="H10" s="53">
        <f t="shared" si="1"/>
        <v>248.2</v>
      </c>
    </row>
    <row r="11" spans="1:9">
      <c r="A11" s="50">
        <f t="shared" si="0"/>
        <v>4</v>
      </c>
      <c r="B11" s="17">
        <v>1</v>
      </c>
      <c r="C11" s="18" t="s">
        <v>73</v>
      </c>
      <c r="D11" s="18" t="s">
        <v>74</v>
      </c>
      <c r="E11" s="13">
        <v>48</v>
      </c>
      <c r="F11" s="13">
        <f>[1]Autolakýrník_poznávačka!N4</f>
        <v>74.5</v>
      </c>
      <c r="G11" s="52">
        <f>[1]Autolakýrník_praktická!N4</f>
        <v>124.2</v>
      </c>
      <c r="H11" s="53">
        <f t="shared" si="1"/>
        <v>246.7</v>
      </c>
    </row>
    <row r="12" spans="1:9">
      <c r="A12" s="50">
        <f t="shared" si="0"/>
        <v>5</v>
      </c>
      <c r="B12" s="11">
        <v>6</v>
      </c>
      <c r="C12" s="12" t="s">
        <v>75</v>
      </c>
      <c r="D12" s="12" t="s">
        <v>76</v>
      </c>
      <c r="E12" s="13">
        <v>40</v>
      </c>
      <c r="F12" s="13">
        <f>[1]Autolakýrník_poznávačka!N9</f>
        <v>82.5</v>
      </c>
      <c r="G12" s="52">
        <f>[1]Autolakýrník_praktická!N9</f>
        <v>120.2</v>
      </c>
      <c r="H12" s="53">
        <f t="shared" si="1"/>
        <v>242.7</v>
      </c>
    </row>
    <row r="13" spans="1:9">
      <c r="A13" s="50">
        <f t="shared" si="0"/>
        <v>6</v>
      </c>
      <c r="B13" s="17">
        <v>9</v>
      </c>
      <c r="C13" s="18" t="s">
        <v>77</v>
      </c>
      <c r="D13" s="18" t="s">
        <v>78</v>
      </c>
      <c r="E13" s="13">
        <v>44</v>
      </c>
      <c r="F13" s="13">
        <f>[1]Autolakýrník_poznávačka!N12</f>
        <v>70</v>
      </c>
      <c r="G13" s="52">
        <f>[1]Autolakýrník_praktická!N12</f>
        <v>122.2</v>
      </c>
      <c r="H13" s="53">
        <f t="shared" si="1"/>
        <v>236.2</v>
      </c>
    </row>
    <row r="14" spans="1:9">
      <c r="A14" s="50">
        <f t="shared" si="0"/>
        <v>7</v>
      </c>
      <c r="B14" s="51">
        <v>5</v>
      </c>
      <c r="C14" s="12" t="s">
        <v>79</v>
      </c>
      <c r="D14" s="12" t="s">
        <v>15</v>
      </c>
      <c r="E14" s="13">
        <v>32</v>
      </c>
      <c r="F14" s="13">
        <f>[1]Autolakýrník_poznávačka!N8</f>
        <v>80</v>
      </c>
      <c r="G14" s="52">
        <f>[1]Autolakýrník_praktická!N8</f>
        <v>120</v>
      </c>
      <c r="H14" s="53">
        <f t="shared" si="1"/>
        <v>232</v>
      </c>
    </row>
    <row r="15" spans="1:9">
      <c r="A15" s="50">
        <f t="shared" si="0"/>
        <v>8</v>
      </c>
      <c r="B15" s="20">
        <v>4</v>
      </c>
      <c r="C15" s="21" t="s">
        <v>80</v>
      </c>
      <c r="D15" s="21" t="s">
        <v>81</v>
      </c>
      <c r="E15" s="13">
        <v>42</v>
      </c>
      <c r="F15" s="13">
        <f>[1]Autolakýrník_poznávačka!N7</f>
        <v>86</v>
      </c>
      <c r="G15" s="52">
        <f>[1]Autolakýrník_praktická!N7</f>
        <v>101</v>
      </c>
      <c r="H15" s="53">
        <f t="shared" si="1"/>
        <v>229</v>
      </c>
    </row>
    <row r="16" spans="1:9" ht="15" thickBot="1">
      <c r="A16" s="54">
        <f t="shared" si="0"/>
        <v>9</v>
      </c>
      <c r="B16" s="55">
        <v>2</v>
      </c>
      <c r="C16" s="56" t="s">
        <v>82</v>
      </c>
      <c r="D16" s="56" t="s">
        <v>53</v>
      </c>
      <c r="E16" s="57">
        <v>40</v>
      </c>
      <c r="F16" s="57">
        <f>[1]Autolakýrník_poznávačka!N5</f>
        <v>74.5</v>
      </c>
      <c r="G16" s="58">
        <f>[1]Autolakýrník_praktická!N5</f>
        <v>111.4</v>
      </c>
      <c r="H16" s="59">
        <f t="shared" si="1"/>
        <v>225.9</v>
      </c>
    </row>
    <row r="18" spans="2:20">
      <c r="I18" s="60"/>
      <c r="J18" s="60"/>
      <c r="K18" s="60"/>
      <c r="L18" s="60"/>
      <c r="M18" s="60"/>
    </row>
    <row r="19" spans="2:20">
      <c r="I19" s="60"/>
      <c r="J19" s="60"/>
      <c r="K19" s="60"/>
      <c r="L19" s="60"/>
      <c r="M19" s="60"/>
    </row>
    <row r="20" spans="2:20" customFormat="1"/>
    <row r="21" spans="2:20" customFormat="1"/>
    <row r="22" spans="2:20" customFormat="1"/>
    <row r="23" spans="2:20" customFormat="1">
      <c r="B23" s="61" t="s">
        <v>83</v>
      </c>
      <c r="C23" s="62"/>
      <c r="F23" s="63"/>
      <c r="G23" s="61" t="s">
        <v>83</v>
      </c>
      <c r="H23" s="63"/>
      <c r="I23" s="63"/>
      <c r="J23" s="63"/>
      <c r="N23" s="63"/>
      <c r="O23" s="63"/>
      <c r="P23" s="63"/>
      <c r="Q23" s="63"/>
      <c r="R23" s="63"/>
      <c r="S23" s="63"/>
    </row>
    <row r="24" spans="2:20" customFormat="1" ht="28.5" customHeight="1">
      <c r="B24" s="62" t="s">
        <v>84</v>
      </c>
      <c r="C24" s="62"/>
      <c r="F24" s="84" t="s">
        <v>67</v>
      </c>
      <c r="G24" s="85"/>
      <c r="H24" s="85"/>
      <c r="I24" s="64"/>
      <c r="J24" s="64"/>
      <c r="N24" s="85"/>
      <c r="O24" s="85"/>
      <c r="P24" s="85"/>
      <c r="Q24" s="85"/>
      <c r="R24" s="85"/>
      <c r="S24" s="85"/>
      <c r="T24" s="65"/>
    </row>
    <row r="25" spans="2:20" customFormat="1"/>
  </sheetData>
  <mergeCells count="2">
    <mergeCell ref="F24:H24"/>
    <mergeCell ref="N24:S24"/>
  </mergeCells>
  <pageMargins left="0.51181102362204722" right="0.51181102362204722" top="0.98425196850393704" bottom="0.98425196850393704" header="0.51181102362204722" footer="0.51181102362204722"/>
  <pageSetup paperSize="9" scale="93" orientation="landscape" useFirstPageNumber="1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0"/>
  <sheetViews>
    <sheetView tabSelected="1" zoomScale="132" zoomScaleNormal="132" workbookViewId="0">
      <selection activeCell="C6" sqref="C6"/>
    </sheetView>
  </sheetViews>
  <sheetFormatPr defaultRowHeight="14.25"/>
  <cols>
    <col min="1" max="1" width="16.25" style="37" bestFit="1" customWidth="1"/>
    <col min="2" max="2" width="9" style="37"/>
    <col min="3" max="3" width="31.625" style="37" customWidth="1"/>
    <col min="4" max="4" width="39.25" style="37" customWidth="1"/>
    <col min="5" max="5" width="9" style="37"/>
    <col min="6" max="6" width="11.875" style="37" customWidth="1"/>
    <col min="7" max="16384" width="9" style="37"/>
  </cols>
  <sheetData>
    <row r="1" spans="1:10">
      <c r="A1" s="60"/>
    </row>
    <row r="2" spans="1:10" customFormat="1" ht="45">
      <c r="A2" s="63"/>
      <c r="D2" s="43" t="s">
        <v>0</v>
      </c>
    </row>
    <row r="3" spans="1:10" customFormat="1" ht="30">
      <c r="A3" s="63"/>
      <c r="D3" s="44" t="s">
        <v>1</v>
      </c>
    </row>
    <row r="4" spans="1:10" customFormat="1" ht="25.5">
      <c r="A4" s="63"/>
      <c r="J4" s="45"/>
    </row>
    <row r="5" spans="1:10" customFormat="1" ht="18">
      <c r="A5" s="63"/>
      <c r="D5" s="46" t="s">
        <v>85</v>
      </c>
    </row>
    <row r="6" spans="1:10" customFormat="1" ht="28.5" customHeight="1">
      <c r="A6" s="63"/>
    </row>
    <row r="7" spans="1:10">
      <c r="A7" s="60"/>
    </row>
    <row r="8" spans="1:10" ht="23.25" customHeight="1" thickBot="1">
      <c r="A8" s="60"/>
    </row>
    <row r="9" spans="1:10" ht="25.5">
      <c r="A9" s="47" t="s">
        <v>3</v>
      </c>
      <c r="B9" s="48" t="s">
        <v>4</v>
      </c>
      <c r="C9" s="48" t="s">
        <v>5</v>
      </c>
      <c r="D9" s="48" t="s">
        <v>6</v>
      </c>
      <c r="E9" s="48" t="s">
        <v>7</v>
      </c>
      <c r="F9" s="48" t="s">
        <v>69</v>
      </c>
      <c r="G9" s="48" t="s">
        <v>9</v>
      </c>
      <c r="H9" s="49" t="s">
        <v>11</v>
      </c>
    </row>
    <row r="10" spans="1:10" ht="12.95" customHeight="1">
      <c r="A10" s="66">
        <f t="shared" ref="A10:A21" si="0">RANK(H10,$H$10:$H$21,0)</f>
        <v>1</v>
      </c>
      <c r="B10" s="11">
        <v>9</v>
      </c>
      <c r="C10" s="12" t="s">
        <v>86</v>
      </c>
      <c r="D10" s="12" t="s">
        <v>15</v>
      </c>
      <c r="E10" s="13">
        <v>105</v>
      </c>
      <c r="F10" s="67">
        <f>[2]Karosář_2019!F10</f>
        <v>77</v>
      </c>
      <c r="G10" s="67">
        <f>[2]Karosář_PRA!N11</f>
        <v>198</v>
      </c>
      <c r="H10" s="53">
        <f t="shared" ref="H10:H21" si="1">SUM(E10:G10)</f>
        <v>380</v>
      </c>
    </row>
    <row r="11" spans="1:10" ht="12.95" customHeight="1">
      <c r="A11" s="66">
        <f t="shared" si="0"/>
        <v>2</v>
      </c>
      <c r="B11" s="20">
        <v>5</v>
      </c>
      <c r="C11" s="21" t="s">
        <v>87</v>
      </c>
      <c r="D11" s="21" t="s">
        <v>88</v>
      </c>
      <c r="E11" s="67">
        <v>105</v>
      </c>
      <c r="F11" s="67">
        <f>[2]Karosář_2019!F6</f>
        <v>77</v>
      </c>
      <c r="G11" s="67">
        <f>[2]Karosář_PRA!N7</f>
        <v>194</v>
      </c>
      <c r="H11" s="53">
        <f t="shared" si="1"/>
        <v>376</v>
      </c>
    </row>
    <row r="12" spans="1:10" ht="12.95" customHeight="1">
      <c r="A12" s="66">
        <f t="shared" si="0"/>
        <v>3</v>
      </c>
      <c r="B12" s="11">
        <v>10</v>
      </c>
      <c r="C12" s="12" t="s">
        <v>89</v>
      </c>
      <c r="D12" s="12" t="s">
        <v>81</v>
      </c>
      <c r="E12" s="13">
        <v>99</v>
      </c>
      <c r="F12" s="67">
        <f>[2]Karosář_2019!F11</f>
        <v>76</v>
      </c>
      <c r="G12" s="67">
        <f>[2]Karosář_PRA!N12</f>
        <v>193</v>
      </c>
      <c r="H12" s="53">
        <f t="shared" si="1"/>
        <v>368</v>
      </c>
    </row>
    <row r="13" spans="1:10" ht="12.95" customHeight="1">
      <c r="A13" s="66">
        <f t="shared" si="0"/>
        <v>4</v>
      </c>
      <c r="B13" s="20">
        <v>7</v>
      </c>
      <c r="C13" s="21" t="s">
        <v>90</v>
      </c>
      <c r="D13" s="21" t="s">
        <v>76</v>
      </c>
      <c r="E13" s="13">
        <v>84</v>
      </c>
      <c r="F13" s="67">
        <f>[2]Karosář_2019!F8</f>
        <v>71</v>
      </c>
      <c r="G13" s="67">
        <f>[2]Karosář_PRA!N9</f>
        <v>202</v>
      </c>
      <c r="H13" s="53">
        <f t="shared" si="1"/>
        <v>357</v>
      </c>
    </row>
    <row r="14" spans="1:10" ht="12.95" customHeight="1">
      <c r="A14" s="66">
        <f t="shared" si="0"/>
        <v>5</v>
      </c>
      <c r="B14" s="11">
        <v>1</v>
      </c>
      <c r="C14" s="12" t="s">
        <v>91</v>
      </c>
      <c r="D14" s="12" t="s">
        <v>92</v>
      </c>
      <c r="E14" s="67">
        <v>87</v>
      </c>
      <c r="F14" s="67">
        <f>[2]Karosář_2019!F2</f>
        <v>68</v>
      </c>
      <c r="G14" s="67">
        <f>[2]Karosář_PRA!N3</f>
        <v>188</v>
      </c>
      <c r="H14" s="53">
        <f t="shared" si="1"/>
        <v>343</v>
      </c>
    </row>
    <row r="15" spans="1:10" ht="12.95" customHeight="1">
      <c r="A15" s="66">
        <f t="shared" si="0"/>
        <v>6</v>
      </c>
      <c r="B15" s="20">
        <v>2</v>
      </c>
      <c r="C15" s="21" t="s">
        <v>93</v>
      </c>
      <c r="D15" s="21" t="s">
        <v>74</v>
      </c>
      <c r="E15" s="67">
        <v>90</v>
      </c>
      <c r="F15" s="67">
        <f>[2]Karosář_2019!F3</f>
        <v>63</v>
      </c>
      <c r="G15" s="67">
        <f>[2]Karosář_PRA!N4</f>
        <v>167</v>
      </c>
      <c r="H15" s="53">
        <f t="shared" si="1"/>
        <v>320</v>
      </c>
    </row>
    <row r="16" spans="1:10" ht="12.95" customHeight="1">
      <c r="A16" s="66">
        <f t="shared" si="0"/>
        <v>7</v>
      </c>
      <c r="B16" s="11">
        <v>11</v>
      </c>
      <c r="C16" s="12" t="s">
        <v>94</v>
      </c>
      <c r="D16" s="12" t="s">
        <v>95</v>
      </c>
      <c r="E16" s="13">
        <v>87</v>
      </c>
      <c r="F16" s="67">
        <f>[2]Karosář_2019!F12</f>
        <v>44</v>
      </c>
      <c r="G16" s="67">
        <f>[2]Karosář_PRA!N13</f>
        <v>181</v>
      </c>
      <c r="H16" s="53">
        <f t="shared" si="1"/>
        <v>312</v>
      </c>
    </row>
    <row r="17" spans="1:21" ht="12.95" customHeight="1">
      <c r="A17" s="66">
        <f t="shared" si="0"/>
        <v>8</v>
      </c>
      <c r="B17" s="20">
        <v>12</v>
      </c>
      <c r="C17" s="21" t="s">
        <v>96</v>
      </c>
      <c r="D17" s="21" t="s">
        <v>37</v>
      </c>
      <c r="E17" s="13">
        <v>93</v>
      </c>
      <c r="F17" s="67">
        <f>[2]Karosář_2019!F13</f>
        <v>41</v>
      </c>
      <c r="G17" s="67">
        <f>[2]Karosář_PRA!N14</f>
        <v>173</v>
      </c>
      <c r="H17" s="53">
        <f t="shared" si="1"/>
        <v>307</v>
      </c>
    </row>
    <row r="18" spans="1:21" ht="12.95" customHeight="1">
      <c r="A18" s="66">
        <f t="shared" si="0"/>
        <v>9</v>
      </c>
      <c r="B18" s="11">
        <v>6</v>
      </c>
      <c r="C18" s="12" t="s">
        <v>97</v>
      </c>
      <c r="D18" s="12" t="s">
        <v>49</v>
      </c>
      <c r="E18" s="67">
        <v>84</v>
      </c>
      <c r="F18" s="67">
        <f>[2]Karosář_2019!F7</f>
        <v>58</v>
      </c>
      <c r="G18" s="67">
        <f>[2]Karosář_PRA!N8</f>
        <v>153</v>
      </c>
      <c r="H18" s="53">
        <f t="shared" si="1"/>
        <v>295</v>
      </c>
    </row>
    <row r="19" spans="1:21" ht="12.95" customHeight="1">
      <c r="A19" s="66">
        <f t="shared" si="0"/>
        <v>10</v>
      </c>
      <c r="B19" s="20">
        <v>4</v>
      </c>
      <c r="C19" s="21" t="s">
        <v>98</v>
      </c>
      <c r="D19" s="21" t="s">
        <v>99</v>
      </c>
      <c r="E19" s="67">
        <v>93</v>
      </c>
      <c r="F19" s="67">
        <f>[2]Karosář_2019!F5</f>
        <v>46</v>
      </c>
      <c r="G19" s="67">
        <f>[2]Karosář_PRA!N6</f>
        <v>153</v>
      </c>
      <c r="H19" s="53">
        <f t="shared" si="1"/>
        <v>292</v>
      </c>
    </row>
    <row r="20" spans="1:21" ht="12.95" customHeight="1">
      <c r="A20" s="66">
        <f t="shared" si="0"/>
        <v>11</v>
      </c>
      <c r="B20" s="11">
        <v>3</v>
      </c>
      <c r="C20" s="12" t="s">
        <v>100</v>
      </c>
      <c r="D20" s="12" t="s">
        <v>53</v>
      </c>
      <c r="E20" s="67">
        <v>69</v>
      </c>
      <c r="F20" s="67">
        <f>[2]Karosář_2019!F4</f>
        <v>46</v>
      </c>
      <c r="G20" s="67">
        <f>[2]Karosář_PRA!N5</f>
        <v>169</v>
      </c>
      <c r="H20" s="53">
        <f t="shared" si="1"/>
        <v>284</v>
      </c>
    </row>
    <row r="21" spans="1:21" ht="12.95" customHeight="1" thickBot="1">
      <c r="A21" s="68">
        <f t="shared" si="0"/>
        <v>12</v>
      </c>
      <c r="B21" s="69">
        <v>8</v>
      </c>
      <c r="C21" s="70" t="s">
        <v>101</v>
      </c>
      <c r="D21" s="70" t="s">
        <v>21</v>
      </c>
      <c r="E21" s="57">
        <v>78</v>
      </c>
      <c r="F21" s="71">
        <f>[2]Karosář_2019!F9</f>
        <v>59</v>
      </c>
      <c r="G21" s="71">
        <f>[2]Karosář_PRA!N10</f>
        <v>121</v>
      </c>
      <c r="H21" s="59">
        <f t="shared" si="1"/>
        <v>258</v>
      </c>
    </row>
    <row r="23" spans="1:21">
      <c r="I23" s="60"/>
      <c r="J23" s="60"/>
      <c r="K23" s="60"/>
      <c r="L23" s="60"/>
      <c r="M23" s="60"/>
      <c r="N23" s="60"/>
    </row>
    <row r="24" spans="1:21" customFormat="1"/>
    <row r="25" spans="1:21" customFormat="1"/>
    <row r="26" spans="1:21" customFormat="1"/>
    <row r="27" spans="1:21" customFormat="1">
      <c r="B27" s="61" t="s">
        <v>83</v>
      </c>
      <c r="C27" s="62"/>
      <c r="F27" s="63"/>
      <c r="G27" s="61" t="s">
        <v>83</v>
      </c>
      <c r="H27" s="63"/>
      <c r="I27" s="63"/>
      <c r="J27" s="63"/>
      <c r="K27" s="63"/>
      <c r="O27" s="63"/>
      <c r="P27" s="63"/>
      <c r="Q27" s="63"/>
      <c r="R27" s="63"/>
      <c r="S27" s="63"/>
      <c r="T27" s="63"/>
    </row>
    <row r="28" spans="1:21" customFormat="1" ht="28.5" customHeight="1">
      <c r="B28" s="62" t="s">
        <v>84</v>
      </c>
      <c r="C28" s="62"/>
      <c r="F28" s="84" t="s">
        <v>67</v>
      </c>
      <c r="G28" s="85"/>
      <c r="H28" s="85"/>
      <c r="I28" s="64"/>
      <c r="J28" s="64"/>
      <c r="K28" s="64"/>
      <c r="O28" s="85"/>
      <c r="P28" s="85"/>
      <c r="Q28" s="85"/>
      <c r="R28" s="85"/>
      <c r="S28" s="85"/>
      <c r="T28" s="85"/>
      <c r="U28" s="65"/>
    </row>
    <row r="29" spans="1:21" customFormat="1"/>
    <row r="30" spans="1:21" customFormat="1"/>
  </sheetData>
  <mergeCells count="2">
    <mergeCell ref="F28:H28"/>
    <mergeCell ref="O28:T28"/>
  </mergeCells>
  <pageMargins left="0.51181102362204722" right="0.51181102362204722" top="0.98425196850393704" bottom="0.98425196850393704" header="0.51181102362204722" footer="0.51181102362204722"/>
  <pageSetup paperSize="9" scale="92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Autotronik_Výsledková listina</vt:lpstr>
      <vt:lpstr>Automechanik_Výsledková listina</vt:lpstr>
      <vt:lpstr>Autolakýrník_Výsledková listina</vt:lpstr>
      <vt:lpstr>Karosář_Výsledková listina</vt:lpstr>
      <vt:lpstr>'Autolakýrník_Výsledková listina'!Oblast_tisku</vt:lpstr>
      <vt:lpstr>'Automechanik_Výsledková listina'!Oblast_tisku</vt:lpstr>
      <vt:lpstr>'Autotronik_Výsledková listina'!Oblast_tisku</vt:lpstr>
      <vt:lpstr>'Karosář_Výsledková listina'!Oblast_tisku</vt:lpstr>
    </vt:vector>
  </TitlesOfParts>
  <Company>SŠAI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Milan Chylík</cp:lastModifiedBy>
  <cp:lastPrinted>2019-04-23T13:46:17Z</cp:lastPrinted>
  <dcterms:created xsi:type="dcterms:W3CDTF">2019-04-17T11:03:58Z</dcterms:created>
  <dcterms:modified xsi:type="dcterms:W3CDTF">2019-04-23T18:50:38Z</dcterms:modified>
</cp:coreProperties>
</file>